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MA\"/>
    </mc:Choice>
  </mc:AlternateContent>
  <xr:revisionPtr revIDLastSave="0" documentId="8_{E55CFD55-2C8D-45D9-8010-7FB4240CD662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levelezo" sheetId="12" r:id="rId1"/>
    <sheet name="Előtanulmányirend" sheetId="16" r:id="rId2"/>
  </sheets>
  <definedNames>
    <definedName name="_1A83.2_1">#REF!</definedName>
    <definedName name="_2A83.2_2">#REF!</definedName>
    <definedName name="_3A83.2_3">#REF!</definedName>
    <definedName name="_4A83.2_4">#REF!</definedName>
    <definedName name="A83.2" localSheetId="0">#REF!</definedName>
    <definedName name="A83.2">#REF!</definedName>
    <definedName name="másol">#REF!</definedName>
    <definedName name="_xlnm.Print_Area" localSheetId="0">levelezo!$A$1:$Y$88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2" l="1"/>
  <c r="J55" i="12"/>
  <c r="N55" i="12"/>
  <c r="R55" i="12"/>
  <c r="W50" i="12"/>
  <c r="V50" i="12"/>
  <c r="U50" i="12"/>
  <c r="T50" i="12"/>
  <c r="V54" i="12" l="1"/>
  <c r="R54" i="12"/>
  <c r="N54" i="12"/>
  <c r="J54" i="12"/>
  <c r="F54" i="12"/>
  <c r="S48" i="12" l="1"/>
  <c r="Q48" i="12"/>
  <c r="P48" i="12"/>
  <c r="O48" i="12"/>
  <c r="M48" i="12"/>
  <c r="L48" i="12"/>
  <c r="K48" i="12"/>
  <c r="I48" i="12"/>
  <c r="H48" i="12"/>
  <c r="G48" i="12"/>
  <c r="E48" i="12"/>
  <c r="D48" i="12"/>
  <c r="W47" i="12"/>
  <c r="U47" i="12"/>
  <c r="T47" i="12"/>
  <c r="W46" i="12"/>
  <c r="U46" i="12"/>
  <c r="T46" i="12"/>
  <c r="W45" i="12"/>
  <c r="U45" i="12"/>
  <c r="T45" i="12"/>
  <c r="W44" i="12"/>
  <c r="U44" i="12"/>
  <c r="T44" i="12"/>
  <c r="W43" i="12"/>
  <c r="U43" i="12"/>
  <c r="T43" i="12"/>
  <c r="U48" i="12" l="1"/>
  <c r="W48" i="12"/>
  <c r="T48" i="12"/>
  <c r="W53" i="12" l="1"/>
  <c r="W52" i="12"/>
  <c r="W51" i="12"/>
  <c r="U53" i="12"/>
  <c r="U52" i="12"/>
  <c r="U51" i="12"/>
  <c r="T53" i="12"/>
  <c r="T52" i="12"/>
  <c r="T51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V39" i="12"/>
  <c r="V38" i="12"/>
  <c r="V37" i="12"/>
  <c r="V36" i="12"/>
  <c r="V35" i="12"/>
  <c r="V34" i="12"/>
  <c r="V33" i="12"/>
  <c r="V32" i="12"/>
  <c r="V31" i="12"/>
  <c r="V30" i="12"/>
  <c r="V29" i="12"/>
  <c r="V28" i="12"/>
  <c r="U39" i="12"/>
  <c r="U38" i="12"/>
  <c r="U37" i="12"/>
  <c r="U36" i="12"/>
  <c r="U35" i="12"/>
  <c r="U34" i="12"/>
  <c r="U33" i="12"/>
  <c r="U32" i="12"/>
  <c r="U31" i="12"/>
  <c r="U30" i="12"/>
  <c r="U29" i="12"/>
  <c r="U28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W25" i="12"/>
  <c r="W24" i="12"/>
  <c r="W23" i="12"/>
  <c r="W22" i="12"/>
  <c r="V25" i="12"/>
  <c r="V24" i="12"/>
  <c r="V23" i="12"/>
  <c r="V22" i="12"/>
  <c r="U25" i="12"/>
  <c r="U24" i="12"/>
  <c r="U23" i="12"/>
  <c r="U22" i="12"/>
  <c r="T25" i="12"/>
  <c r="T24" i="12"/>
  <c r="T23" i="12"/>
  <c r="T22" i="12"/>
  <c r="T21" i="12"/>
  <c r="S26" i="12"/>
  <c r="O26" i="12"/>
  <c r="K26" i="12"/>
  <c r="G26" i="12"/>
  <c r="R26" i="12"/>
  <c r="Q26" i="12"/>
  <c r="P26" i="12"/>
  <c r="N26" i="12"/>
  <c r="M26" i="12"/>
  <c r="L26" i="12"/>
  <c r="J26" i="12"/>
  <c r="I26" i="12"/>
  <c r="H26" i="12"/>
  <c r="F26" i="12"/>
  <c r="E26" i="12"/>
  <c r="D26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T20" i="12"/>
  <c r="T19" i="12"/>
  <c r="T16" i="12"/>
  <c r="T18" i="12"/>
  <c r="T17" i="12"/>
  <c r="T15" i="12"/>
  <c r="T14" i="12"/>
  <c r="T13" i="12"/>
  <c r="T12" i="12"/>
  <c r="T11" i="12"/>
  <c r="T10" i="12"/>
  <c r="V55" i="12" l="1"/>
  <c r="V26" i="12"/>
  <c r="T26" i="12"/>
  <c r="U26" i="12"/>
  <c r="W26" i="12"/>
  <c r="D40" i="12"/>
  <c r="E40" i="12"/>
  <c r="F40" i="12"/>
  <c r="G40" i="12"/>
  <c r="G75" i="12" s="1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D54" i="12"/>
  <c r="E54" i="12"/>
  <c r="G54" i="12"/>
  <c r="H54" i="12"/>
  <c r="I54" i="12"/>
  <c r="K54" i="12"/>
  <c r="L54" i="12"/>
  <c r="M54" i="12"/>
  <c r="O54" i="12"/>
  <c r="P54" i="12"/>
  <c r="Q54" i="12"/>
  <c r="S54" i="12"/>
  <c r="D55" i="12"/>
  <c r="E55" i="12"/>
  <c r="G55" i="12"/>
  <c r="H55" i="12"/>
  <c r="I55" i="12"/>
  <c r="K55" i="12"/>
  <c r="L55" i="12"/>
  <c r="M55" i="12"/>
  <c r="O55" i="12"/>
  <c r="P55" i="12"/>
  <c r="Q55" i="12"/>
  <c r="S55" i="12"/>
  <c r="K82" i="12" l="1"/>
  <c r="O83" i="12"/>
  <c r="K76" i="12"/>
  <c r="G81" i="12"/>
  <c r="S83" i="12"/>
  <c r="O82" i="12"/>
  <c r="K83" i="12"/>
  <c r="K73" i="12"/>
  <c r="K77" i="12"/>
  <c r="O73" i="12"/>
  <c r="O77" i="12"/>
  <c r="G73" i="12"/>
  <c r="G77" i="12"/>
  <c r="S73" i="12"/>
  <c r="S77" i="12"/>
  <c r="K74" i="12"/>
  <c r="K81" i="12"/>
  <c r="O74" i="12"/>
  <c r="O81" i="12"/>
  <c r="G76" i="12"/>
  <c r="G83" i="12"/>
  <c r="S74" i="12"/>
  <c r="S81" i="12"/>
  <c r="K75" i="12"/>
  <c r="O75" i="12"/>
  <c r="G82" i="12"/>
  <c r="S75" i="12"/>
  <c r="S82" i="12"/>
  <c r="O76" i="12"/>
  <c r="G74" i="12"/>
  <c r="S76" i="12"/>
  <c r="S72" i="12"/>
  <c r="S71" i="12"/>
  <c r="S78" i="12"/>
  <c r="O71" i="12"/>
  <c r="O78" i="12"/>
  <c r="O72" i="12"/>
  <c r="K71" i="12"/>
  <c r="K78" i="12"/>
  <c r="K72" i="12"/>
  <c r="G72" i="12"/>
  <c r="G71" i="12"/>
  <c r="G78" i="12"/>
  <c r="S79" i="12"/>
  <c r="S80" i="12"/>
  <c r="O80" i="12"/>
  <c r="O79" i="12"/>
  <c r="K80" i="12"/>
  <c r="K79" i="12"/>
  <c r="G79" i="12"/>
  <c r="G80" i="12"/>
  <c r="V40" i="12"/>
  <c r="U40" i="12"/>
  <c r="W40" i="12"/>
  <c r="U54" i="12"/>
  <c r="T54" i="12"/>
  <c r="W55" i="12"/>
  <c r="T55" i="12"/>
  <c r="V41" i="12"/>
  <c r="W54" i="12"/>
  <c r="U41" i="12"/>
  <c r="T41" i="12"/>
  <c r="W41" i="12"/>
  <c r="U55" i="12"/>
  <c r="G84" i="12" l="1"/>
  <c r="O84" i="12"/>
  <c r="K84" i="12"/>
  <c r="S84" i="12"/>
</calcChain>
</file>

<file path=xl/sharedStrings.xml><?xml version="1.0" encoding="utf-8"?>
<sst xmlns="http://schemas.openxmlformats.org/spreadsheetml/2006/main" count="349" uniqueCount="158">
  <si>
    <t>Kódszám</t>
  </si>
  <si>
    <t>K</t>
  </si>
  <si>
    <t>1.</t>
  </si>
  <si>
    <t>2.</t>
  </si>
  <si>
    <t>3.</t>
  </si>
  <si>
    <t>4.</t>
  </si>
  <si>
    <t>Tanulmányi terület/tantárgy</t>
  </si>
  <si>
    <t>Kreditet nem képező tantárgyak</t>
  </si>
  <si>
    <t>Szabadon választható tantárgyak</t>
  </si>
  <si>
    <t>ELŐTANULMÁNYI REND</t>
  </si>
  <si>
    <t>ELŐTANULMÁNYI KÖTELEZETTSÉG</t>
  </si>
  <si>
    <t>Tantárgy</t>
  </si>
  <si>
    <t>kredit</t>
  </si>
  <si>
    <t>félév/szemeszter</t>
  </si>
  <si>
    <t>gyak.</t>
  </si>
  <si>
    <t>tantárgy kódja</t>
  </si>
  <si>
    <t>tantárgy jellege</t>
  </si>
  <si>
    <t>tanulmányi terület/tantárgy</t>
  </si>
  <si>
    <t>Differenciált szakmai ismeretek</t>
  </si>
  <si>
    <t>Differenciált szakmai ismeretek összesen</t>
  </si>
  <si>
    <t xml:space="preserve"> TANÓRA-, KREDIT- ÉS VIZSGATERV </t>
  </si>
  <si>
    <t>Szakmai törzsanyag összesen:</t>
  </si>
  <si>
    <t>Kreditet nem képező tantárgyak összesen:</t>
  </si>
  <si>
    <t>összesen</t>
  </si>
  <si>
    <t>Aláírás (A)</t>
  </si>
  <si>
    <t>Beszámoló (B)</t>
  </si>
  <si>
    <t>Alapvizsga (AV)</t>
  </si>
  <si>
    <t>x</t>
  </si>
  <si>
    <t>SZV</t>
  </si>
  <si>
    <t>SZÁMONKÉRÉSEK ÖSSZESÍTŐ</t>
  </si>
  <si>
    <t>SZAKON ÖSSZESEN</t>
  </si>
  <si>
    <t>Szakmai gyakorlat 1.</t>
  </si>
  <si>
    <t>FÉLÉVENKÉNT SZÁMONKÉRÉSEK ÖSSZESEN:</t>
  </si>
  <si>
    <t>részidős képzésben, levelező munkarend szerint tanuló hallgatók részére</t>
  </si>
  <si>
    <t xml:space="preserve">elm. </t>
  </si>
  <si>
    <t>mindösszesen tanóra</t>
  </si>
  <si>
    <t>ÖSSZES TANÓRARENDI TANÓRA</t>
  </si>
  <si>
    <t>félévi tanóra</t>
  </si>
  <si>
    <r>
      <t xml:space="preserve">számonkérés    és            </t>
    </r>
    <r>
      <rPr>
        <b/>
        <i/>
        <sz val="10"/>
        <rFont val="Arial Narrow"/>
        <family val="2"/>
        <charset val="238"/>
      </rPr>
      <t xml:space="preserve"> félévi összes tanóra</t>
    </r>
  </si>
  <si>
    <t>KV</t>
  </si>
  <si>
    <t>KR</t>
  </si>
  <si>
    <t>Kollokvium (K)</t>
  </si>
  <si>
    <t>Kollokvium (((zárvizsga tárgy((K(Z)))</t>
  </si>
  <si>
    <t>Törzsanyag</t>
  </si>
  <si>
    <t>Szakdolgozat/Diplomamunka tantárgyak összesen:</t>
  </si>
  <si>
    <t>TÁRGYFELELŐS SZERVEZETI EGYSÉG</t>
  </si>
  <si>
    <t>TÁRGYFELELŐS SZEMÉLY</t>
  </si>
  <si>
    <t>Beszámoló (((záróvizsga tárgy((B(Z)))</t>
  </si>
  <si>
    <t>Évközi értékelés  (ÉÉ)</t>
  </si>
  <si>
    <t>Évközi értékelés (((zárvizsga tárgy((ÉÉ(Z)))</t>
  </si>
  <si>
    <t>Gyakorlati jegy (GYJ)</t>
  </si>
  <si>
    <t>Gyakorlati jegy (((zárvizsga tárgy((GYJ(Z)))</t>
  </si>
  <si>
    <t>Komplex vizsga (KV)</t>
  </si>
  <si>
    <t>Szigorlat (SZG)</t>
  </si>
  <si>
    <t>Zárvizsga tárgy(ZV)</t>
  </si>
  <si>
    <t>VKMTM21</t>
  </si>
  <si>
    <t>Vezetői kommunikáció</t>
  </si>
  <si>
    <t>VTMTM11</t>
  </si>
  <si>
    <t>Vezetéspszichológia</t>
  </si>
  <si>
    <t>VIBTM21</t>
  </si>
  <si>
    <t>Kockázat és következmény elemzés</t>
  </si>
  <si>
    <t>VKMTM22</t>
  </si>
  <si>
    <t xml:space="preserve">Köz és védelmi igazgatás </t>
  </si>
  <si>
    <t>VKMTM13</t>
  </si>
  <si>
    <t>Katasztrófavédelem jogi rendszere</t>
  </si>
  <si>
    <t>VIBTM22</t>
  </si>
  <si>
    <t>VKMTM32</t>
  </si>
  <si>
    <t>Hatósági és műveleti elemzés</t>
  </si>
  <si>
    <t>VIBTM32</t>
  </si>
  <si>
    <t>VTMTM41</t>
  </si>
  <si>
    <t>Tűzvédelem és mentésirányítás 2.</t>
  </si>
  <si>
    <t>VTMTM31</t>
  </si>
  <si>
    <t>Tűzvédelem és mentésirányítás 1.</t>
  </si>
  <si>
    <t>VKMTM41</t>
  </si>
  <si>
    <t>Polgári védelmi műveletek 2.</t>
  </si>
  <si>
    <t>Polgári védelmi műveletek 1.</t>
  </si>
  <si>
    <t>KATASZTRÓFAVÉDELEM MESTERKÉPZÉSI SZAK</t>
  </si>
  <si>
    <t>VKMTM11</t>
  </si>
  <si>
    <t>VKOTM11</t>
  </si>
  <si>
    <t>VKOTM12</t>
  </si>
  <si>
    <t>VKMTM31</t>
  </si>
  <si>
    <t>Információ technológia</t>
  </si>
  <si>
    <t>Humánpolitikai tanulmányok</t>
  </si>
  <si>
    <t>Vezetés- és szervezéselmélet módszertana</t>
  </si>
  <si>
    <t>Katasztrófavédelmi gazdasági erőforrások</t>
  </si>
  <si>
    <t>NKE-RTK-KVI-KMT</t>
  </si>
  <si>
    <t>NKE-RTK-KVI-TMT</t>
  </si>
  <si>
    <t>NKE-RTK-KVI-IBT</t>
  </si>
  <si>
    <t>VKMTM12</t>
  </si>
  <si>
    <t>VKMTM14</t>
  </si>
  <si>
    <t>VKMTM23</t>
  </si>
  <si>
    <t>Meteorológia és klimatológia</t>
  </si>
  <si>
    <t>Katasztrófavédelem szervezése 1.</t>
  </si>
  <si>
    <t>Katasztrófavédelem szervezése 2.</t>
  </si>
  <si>
    <t>ÉÉ</t>
  </si>
  <si>
    <t>Szabadon választható 1.</t>
  </si>
  <si>
    <t>Katasztrófavédelmi egészségügyi biztosítás</t>
  </si>
  <si>
    <t>GYJ</t>
  </si>
  <si>
    <t>VKMTM34</t>
  </si>
  <si>
    <t>VKMTM35</t>
  </si>
  <si>
    <t>VKMTM42</t>
  </si>
  <si>
    <t>Katasztrófavédelmi logisztika</t>
  </si>
  <si>
    <t>Nemzetközi segítségnyújtás rendszere</t>
  </si>
  <si>
    <t>Diplomamunka készítése</t>
  </si>
  <si>
    <t>Szabadon választható 2.</t>
  </si>
  <si>
    <t>VTMTM92</t>
  </si>
  <si>
    <t>VTMTM97</t>
  </si>
  <si>
    <t>Diplomamunka védése</t>
  </si>
  <si>
    <t>VTMTM98</t>
  </si>
  <si>
    <t>Komplex szóbeli záróvizsga</t>
  </si>
  <si>
    <t>Diplomamunka tantárgyai</t>
  </si>
  <si>
    <t>VKMTM19</t>
  </si>
  <si>
    <t>VKOTM19</t>
  </si>
  <si>
    <t>VTMTM29</t>
  </si>
  <si>
    <t>VKMTM29</t>
  </si>
  <si>
    <t>Esélyegyenlőség</t>
  </si>
  <si>
    <t>Katasztrófa földrajz</t>
  </si>
  <si>
    <t>Tudományos kutatás módszertana</t>
  </si>
  <si>
    <t>Rendészettudomány elmélete</t>
  </si>
  <si>
    <t>Kirovné Dr. Rácz Magdolna Réka</t>
  </si>
  <si>
    <t xml:space="preserve">Kirovné Dr. Rácz Magdolna Réka </t>
  </si>
  <si>
    <t>Dr. Nováky Mónika</t>
  </si>
  <si>
    <t>Dr. Ambrusz József</t>
  </si>
  <si>
    <t>Dr. Teknős László</t>
  </si>
  <si>
    <t>ÉÉ(Z)</t>
  </si>
  <si>
    <t>ZV</t>
  </si>
  <si>
    <t>NKE-HHK-KVTKT</t>
  </si>
  <si>
    <t>NKE-RTK-RVT</t>
  </si>
  <si>
    <t>NKE-HHK-MTT</t>
  </si>
  <si>
    <t>Iparbiztonság 1.</t>
  </si>
  <si>
    <t>Iparbiztonság 2.</t>
  </si>
  <si>
    <t>A</t>
  </si>
  <si>
    <t>Management of industrial safety</t>
  </si>
  <si>
    <t>KATASZTRÓFAVÉDELEM ALAPKÉPZÉSI SZAK, IPARBIZTONSÁGI SZAKIRÁNY</t>
  </si>
  <si>
    <t>Dr. Szabó László István</t>
  </si>
  <si>
    <t>Dr. Kovács Gábor</t>
  </si>
  <si>
    <t>Dr. Vass Gyula</t>
  </si>
  <si>
    <t>Dr. Restás Ágoston</t>
  </si>
  <si>
    <t>Dr. Pántya Péter</t>
  </si>
  <si>
    <t>Siposné Dr. Kecskeméthy Klára</t>
  </si>
  <si>
    <t>Dr. Kátai-Urbán Lajos</t>
  </si>
  <si>
    <t>VIBTM19A</t>
  </si>
  <si>
    <t>VIBTM29A</t>
  </si>
  <si>
    <t>Safety of dangerous technologies</t>
  </si>
  <si>
    <t>Diplomamunka konzultáció</t>
  </si>
  <si>
    <t>VTMTM94</t>
  </si>
  <si>
    <t>VTMTM95</t>
  </si>
  <si>
    <t>prof. Dr. Kóródi Gyula</t>
  </si>
  <si>
    <t>Dr. Varga Ferenc</t>
  </si>
  <si>
    <t>Almási Csaba</t>
  </si>
  <si>
    <t>RINYM03</t>
  </si>
  <si>
    <t xml:space="preserve">Rendészeti Szaknyelvi ismeretek </t>
  </si>
  <si>
    <t>VKMTM15</t>
  </si>
  <si>
    <t>VKMTM25</t>
  </si>
  <si>
    <t>dr. László Viktória</t>
  </si>
  <si>
    <t>NKE-RTK-INYL</t>
  </si>
  <si>
    <t>érvényes 2024/2025-ös tanévtől felmenő rendszerben.</t>
  </si>
  <si>
    <t>Dr. Nagy György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</si>
</sst>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2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3"/>
      <name val="Arial Narrow"/>
      <family val="2"/>
      <charset val="238"/>
    </font>
    <font>
      <sz val="14"/>
      <name val="Arial Narrow"/>
      <family val="2"/>
      <charset val="238"/>
    </font>
    <font>
      <sz val="13"/>
      <name val="Arial Narrow"/>
      <family val="2"/>
      <charset val="238"/>
    </font>
    <font>
      <sz val="13"/>
      <name val="Arial CE"/>
      <charset val="238"/>
    </font>
    <font>
      <b/>
      <sz val="16"/>
      <name val="Arial Narrow"/>
      <family val="2"/>
      <charset val="238"/>
    </font>
    <font>
      <b/>
      <sz val="16"/>
      <name val="Arial CE"/>
      <charset val="238"/>
    </font>
    <font>
      <b/>
      <i/>
      <sz val="10"/>
      <name val="Arial Narrow"/>
      <family val="2"/>
      <charset val="238"/>
    </font>
    <font>
      <sz val="14"/>
      <name val="Arial CE"/>
      <charset val="238"/>
    </font>
    <font>
      <b/>
      <i/>
      <sz val="13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0"/>
      <name val="Arial CE"/>
      <family val="2"/>
      <charset val="238"/>
    </font>
    <font>
      <sz val="13"/>
      <name val="Arial CE"/>
      <family val="2"/>
      <charset val="238"/>
    </font>
    <font>
      <sz val="10"/>
      <color rgb="FFFF000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>
        <bgColor theme="9" tint="0.3999755851924192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9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0" fontId="17" fillId="0" borderId="0"/>
    <xf numFmtId="0" fontId="1" fillId="0" borderId="0"/>
    <xf numFmtId="0" fontId="17" fillId="0" borderId="0"/>
    <xf numFmtId="0" fontId="17" fillId="0" borderId="0"/>
  </cellStyleXfs>
  <cellXfs count="361">
    <xf numFmtId="0" fontId="0" fillId="0" borderId="0" xfId="0"/>
    <xf numFmtId="0" fontId="17" fillId="0" borderId="0" xfId="40"/>
    <xf numFmtId="0" fontId="27" fillId="0" borderId="0" xfId="40" applyFont="1" applyFill="1" applyBorder="1" applyAlignment="1">
      <alignment horizontal="left"/>
    </xf>
    <xf numFmtId="0" fontId="17" fillId="0" borderId="0" xfId="40" applyBorder="1"/>
    <xf numFmtId="0" fontId="27" fillId="0" borderId="0" xfId="40" applyFont="1" applyFill="1" applyAlignment="1">
      <alignment horizontal="left"/>
    </xf>
    <xf numFmtId="0" fontId="27" fillId="0" borderId="0" xfId="40" applyFont="1" applyAlignment="1">
      <alignment horizontal="left"/>
    </xf>
    <xf numFmtId="1" fontId="27" fillId="0" borderId="10" xfId="40" applyNumberFormat="1" applyFont="1" applyFill="1" applyBorder="1" applyAlignment="1" applyProtection="1">
      <alignment horizontal="center"/>
      <protection locked="0"/>
    </xf>
    <xf numFmtId="1" fontId="27" fillId="0" borderId="11" xfId="40" applyNumberFormat="1" applyFont="1" applyFill="1" applyBorder="1" applyAlignment="1" applyProtection="1">
      <alignment horizontal="center"/>
      <protection locked="0"/>
    </xf>
    <xf numFmtId="0" fontId="28" fillId="0" borderId="12" xfId="40" applyFont="1" applyFill="1" applyBorder="1" applyAlignment="1" applyProtection="1">
      <alignment horizontal="center"/>
      <protection locked="0"/>
    </xf>
    <xf numFmtId="0" fontId="32" fillId="0" borderId="0" xfId="40" applyFont="1"/>
    <xf numFmtId="1" fontId="27" fillId="0" borderId="14" xfId="40" applyNumberFormat="1" applyFont="1" applyFill="1" applyBorder="1" applyAlignment="1" applyProtection="1">
      <alignment horizontal="center"/>
      <protection locked="0"/>
    </xf>
    <xf numFmtId="1" fontId="27" fillId="0" borderId="12" xfId="40" applyNumberFormat="1" applyFont="1" applyFill="1" applyBorder="1" applyAlignment="1" applyProtection="1">
      <alignment horizontal="center"/>
      <protection locked="0"/>
    </xf>
    <xf numFmtId="0" fontId="27" fillId="24" borderId="15" xfId="40" applyFont="1" applyFill="1" applyBorder="1" applyProtection="1"/>
    <xf numFmtId="0" fontId="27" fillId="24" borderId="10" xfId="40" applyFont="1" applyFill="1" applyBorder="1" applyProtection="1"/>
    <xf numFmtId="0" fontId="27" fillId="24" borderId="16" xfId="40" applyFont="1" applyFill="1" applyBorder="1" applyAlignment="1" applyProtection="1">
      <alignment horizontal="left"/>
    </xf>
    <xf numFmtId="0" fontId="29" fillId="24" borderId="19" xfId="40" applyFont="1" applyFill="1" applyBorder="1" applyAlignment="1" applyProtection="1">
      <alignment horizontal="center"/>
    </xf>
    <xf numFmtId="0" fontId="31" fillId="24" borderId="20" xfId="40" applyFont="1" applyFill="1" applyBorder="1" applyProtection="1"/>
    <xf numFmtId="0" fontId="29" fillId="24" borderId="21" xfId="40" applyFont="1" applyFill="1" applyBorder="1" applyAlignment="1" applyProtection="1">
      <alignment horizontal="center"/>
    </xf>
    <xf numFmtId="0" fontId="31" fillId="24" borderId="22" xfId="40" applyFont="1" applyFill="1" applyBorder="1" applyProtection="1"/>
    <xf numFmtId="0" fontId="31" fillId="24" borderId="23" xfId="40" applyFont="1" applyFill="1" applyBorder="1" applyProtection="1"/>
    <xf numFmtId="1" fontId="27" fillId="24" borderId="24" xfId="40" applyNumberFormat="1" applyFont="1" applyFill="1" applyBorder="1" applyAlignment="1" applyProtection="1">
      <alignment horizontal="center"/>
    </xf>
    <xf numFmtId="0" fontId="31" fillId="24" borderId="25" xfId="40" applyFont="1" applyFill="1" applyBorder="1" applyAlignment="1" applyProtection="1">
      <alignment horizontal="left"/>
    </xf>
    <xf numFmtId="0" fontId="31" fillId="24" borderId="18" xfId="40" applyFont="1" applyFill="1" applyBorder="1" applyProtection="1"/>
    <xf numFmtId="1" fontId="29" fillId="24" borderId="17" xfId="40" applyNumberFormat="1" applyFont="1" applyFill="1" applyBorder="1" applyAlignment="1" applyProtection="1">
      <alignment horizontal="center"/>
    </xf>
    <xf numFmtId="1" fontId="29" fillId="24" borderId="18" xfId="40" applyNumberFormat="1" applyFont="1" applyFill="1" applyBorder="1" applyAlignment="1" applyProtection="1">
      <alignment horizontal="center"/>
    </xf>
    <xf numFmtId="0" fontId="28" fillId="24" borderId="10" xfId="40" applyFont="1" applyFill="1" applyBorder="1" applyAlignment="1" applyProtection="1">
      <alignment horizontal="center"/>
    </xf>
    <xf numFmtId="0" fontId="28" fillId="24" borderId="26" xfId="40" applyFont="1" applyFill="1" applyBorder="1" applyAlignment="1" applyProtection="1">
      <alignment horizontal="center"/>
    </xf>
    <xf numFmtId="0" fontId="24" fillId="24" borderId="27" xfId="40" applyFont="1" applyFill="1" applyBorder="1" applyAlignment="1" applyProtection="1">
      <alignment horizontal="center"/>
    </xf>
    <xf numFmtId="0" fontId="28" fillId="24" borderId="28" xfId="40" applyFont="1" applyFill="1" applyBorder="1" applyProtection="1"/>
    <xf numFmtId="0" fontId="24" fillId="24" borderId="0" xfId="40" applyFont="1" applyFill="1" applyBorder="1" applyAlignment="1" applyProtection="1">
      <alignment horizontal="center"/>
    </xf>
    <xf numFmtId="0" fontId="27" fillId="24" borderId="29" xfId="40" applyFont="1" applyFill="1" applyBorder="1" applyAlignment="1" applyProtection="1">
      <alignment horizontal="left" vertical="center" wrapText="1"/>
    </xf>
    <xf numFmtId="0" fontId="27" fillId="24" borderId="30" xfId="40" applyFont="1" applyFill="1" applyBorder="1" applyAlignment="1" applyProtection="1">
      <alignment horizontal="center"/>
    </xf>
    <xf numFmtId="1" fontId="28" fillId="24" borderId="30" xfId="40" applyNumberFormat="1" applyFont="1" applyFill="1" applyBorder="1" applyAlignment="1" applyProtection="1">
      <alignment horizontal="center"/>
    </xf>
    <xf numFmtId="1" fontId="27" fillId="24" borderId="12" xfId="40" applyNumberFormat="1" applyFont="1" applyFill="1" applyBorder="1" applyAlignment="1" applyProtection="1">
      <alignment horizontal="center"/>
    </xf>
    <xf numFmtId="1" fontId="27" fillId="24" borderId="39" xfId="40" applyNumberFormat="1" applyFont="1" applyFill="1" applyBorder="1" applyAlignment="1" applyProtection="1">
      <alignment horizontal="center"/>
    </xf>
    <xf numFmtId="0" fontId="31" fillId="24" borderId="19" xfId="40" applyFont="1" applyFill="1" applyBorder="1" applyProtection="1"/>
    <xf numFmtId="1" fontId="27" fillId="24" borderId="16" xfId="40" applyNumberFormat="1" applyFont="1" applyFill="1" applyBorder="1" applyAlignment="1" applyProtection="1">
      <alignment horizontal="center"/>
    </xf>
    <xf numFmtId="0" fontId="25" fillId="24" borderId="41" xfId="40" applyFont="1" applyFill="1" applyBorder="1" applyAlignment="1" applyProtection="1">
      <alignment horizontal="center"/>
    </xf>
    <xf numFmtId="1" fontId="27" fillId="24" borderId="38" xfId="40" applyNumberFormat="1" applyFont="1" applyFill="1" applyBorder="1" applyAlignment="1" applyProtection="1">
      <alignment horizontal="center"/>
    </xf>
    <xf numFmtId="0" fontId="27" fillId="24" borderId="16" xfId="40" applyFont="1" applyFill="1" applyBorder="1" applyAlignment="1" applyProtection="1">
      <alignment horizontal="center"/>
    </xf>
    <xf numFmtId="1" fontId="27" fillId="24" borderId="47" xfId="40" applyNumberFormat="1" applyFont="1" applyFill="1" applyBorder="1" applyAlignment="1" applyProtection="1">
      <alignment horizontal="center"/>
    </xf>
    <xf numFmtId="1" fontId="27" fillId="24" borderId="48" xfId="40" applyNumberFormat="1" applyFont="1" applyFill="1" applyBorder="1" applyAlignment="1" applyProtection="1">
      <alignment horizontal="center"/>
    </xf>
    <xf numFmtId="1" fontId="27" fillId="24" borderId="40" xfId="40" applyNumberFormat="1" applyFont="1" applyFill="1" applyBorder="1" applyAlignment="1" applyProtection="1">
      <alignment horizontal="center"/>
    </xf>
    <xf numFmtId="0" fontId="27" fillId="24" borderId="43" xfId="40" applyFont="1" applyFill="1" applyBorder="1" applyAlignment="1" applyProtection="1">
      <alignment horizontal="left"/>
    </xf>
    <xf numFmtId="0" fontId="27" fillId="24" borderId="26" xfId="40" applyFont="1" applyFill="1" applyBorder="1" applyProtection="1"/>
    <xf numFmtId="1" fontId="27" fillId="0" borderId="22" xfId="40" applyNumberFormat="1" applyFont="1" applyFill="1" applyBorder="1" applyAlignment="1" applyProtection="1">
      <alignment horizontal="center"/>
      <protection locked="0"/>
    </xf>
    <xf numFmtId="0" fontId="34" fillId="0" borderId="0" xfId="40" applyFont="1"/>
    <xf numFmtId="0" fontId="28" fillId="24" borderId="14" xfId="40" applyFont="1" applyFill="1" applyBorder="1" applyAlignment="1" applyProtection="1">
      <alignment horizontal="center"/>
    </xf>
    <xf numFmtId="0" fontId="27" fillId="24" borderId="14" xfId="40" applyFont="1" applyFill="1" applyBorder="1" applyProtection="1"/>
    <xf numFmtId="0" fontId="28" fillId="0" borderId="14" xfId="40" applyFont="1" applyFill="1" applyBorder="1" applyAlignment="1" applyProtection="1">
      <alignment horizontal="center"/>
      <protection locked="0"/>
    </xf>
    <xf numFmtId="1" fontId="27" fillId="0" borderId="26" xfId="40" applyNumberFormat="1" applyFont="1" applyFill="1" applyBorder="1" applyAlignment="1" applyProtection="1">
      <alignment horizontal="center"/>
      <protection locked="0"/>
    </xf>
    <xf numFmtId="1" fontId="27" fillId="24" borderId="31" xfId="40" applyNumberFormat="1" applyFont="1" applyFill="1" applyBorder="1" applyAlignment="1" applyProtection="1">
      <alignment horizontal="center" vertical="center" shrinkToFit="1"/>
    </xf>
    <xf numFmtId="1" fontId="27" fillId="0" borderId="52" xfId="40" applyNumberFormat="1" applyFont="1" applyFill="1" applyBorder="1" applyAlignment="1" applyProtection="1">
      <alignment horizontal="center"/>
      <protection locked="0"/>
    </xf>
    <xf numFmtId="1" fontId="27" fillId="0" borderId="53" xfId="40" applyNumberFormat="1" applyFont="1" applyFill="1" applyBorder="1" applyAlignment="1" applyProtection="1">
      <alignment horizontal="center"/>
      <protection locked="0"/>
    </xf>
    <xf numFmtId="1" fontId="27" fillId="0" borderId="54" xfId="40" applyNumberFormat="1" applyFont="1" applyFill="1" applyBorder="1" applyAlignment="1" applyProtection="1">
      <alignment horizontal="center"/>
      <protection locked="0"/>
    </xf>
    <xf numFmtId="1" fontId="27" fillId="0" borderId="55" xfId="40" applyNumberFormat="1" applyFont="1" applyFill="1" applyBorder="1" applyAlignment="1" applyProtection="1">
      <alignment horizontal="center"/>
      <protection locked="0"/>
    </xf>
    <xf numFmtId="1" fontId="29" fillId="24" borderId="25" xfId="40" applyNumberFormat="1" applyFont="1" applyFill="1" applyBorder="1" applyAlignment="1" applyProtection="1">
      <alignment horizontal="center"/>
    </xf>
    <xf numFmtId="1" fontId="29" fillId="24" borderId="30" xfId="40" applyNumberFormat="1" applyFont="1" applyFill="1" applyBorder="1" applyAlignment="1" applyProtection="1">
      <alignment horizontal="center"/>
    </xf>
    <xf numFmtId="0" fontId="24" fillId="24" borderId="56" xfId="40" applyFont="1" applyFill="1" applyBorder="1" applyAlignment="1" applyProtection="1">
      <alignment horizontal="center"/>
    </xf>
    <xf numFmtId="1" fontId="29" fillId="24" borderId="29" xfId="40" applyNumberFormat="1" applyFont="1" applyFill="1" applyBorder="1" applyAlignment="1" applyProtection="1">
      <alignment horizontal="center"/>
    </xf>
    <xf numFmtId="1" fontId="29" fillId="24" borderId="58" xfId="40" applyNumberFormat="1" applyFont="1" applyFill="1" applyBorder="1" applyAlignment="1" applyProtection="1">
      <alignment horizontal="center"/>
    </xf>
    <xf numFmtId="1" fontId="27" fillId="24" borderId="49" xfId="40" applyNumberFormat="1" applyFont="1" applyFill="1" applyBorder="1" applyAlignment="1" applyProtection="1">
      <alignment horizontal="center"/>
    </xf>
    <xf numFmtId="1" fontId="27" fillId="24" borderId="59" xfId="40" applyNumberFormat="1" applyFont="1" applyFill="1" applyBorder="1" applyAlignment="1" applyProtection="1">
      <alignment horizontal="center"/>
    </xf>
    <xf numFmtId="1" fontId="27" fillId="24" borderId="60" xfId="40" applyNumberFormat="1" applyFont="1" applyFill="1" applyBorder="1" applyAlignment="1" applyProtection="1">
      <alignment horizontal="center"/>
    </xf>
    <xf numFmtId="1" fontId="27" fillId="24" borderId="61" xfId="40" applyNumberFormat="1" applyFont="1" applyFill="1" applyBorder="1" applyAlignment="1" applyProtection="1">
      <alignment horizontal="center"/>
    </xf>
    <xf numFmtId="0" fontId="27" fillId="24" borderId="67" xfId="40" applyFont="1" applyFill="1" applyBorder="1" applyAlignment="1" applyProtection="1">
      <alignment horizontal="left"/>
    </xf>
    <xf numFmtId="1" fontId="27" fillId="24" borderId="57" xfId="40" applyNumberFormat="1" applyFont="1" applyFill="1" applyBorder="1" applyAlignment="1" applyProtection="1">
      <alignment horizontal="center"/>
    </xf>
    <xf numFmtId="1" fontId="27" fillId="24" borderId="68" xfId="40" applyNumberFormat="1" applyFont="1" applyFill="1" applyBorder="1" applyAlignment="1" applyProtection="1">
      <alignment horizontal="center"/>
    </xf>
    <xf numFmtId="0" fontId="36" fillId="0" borderId="0" xfId="40" applyFont="1"/>
    <xf numFmtId="0" fontId="29" fillId="24" borderId="48" xfId="40" applyFont="1" applyFill="1" applyBorder="1" applyAlignment="1" applyProtection="1">
      <alignment horizontal="center"/>
    </xf>
    <xf numFmtId="1" fontId="29" fillId="24" borderId="71" xfId="40" applyNumberFormat="1" applyFont="1" applyFill="1" applyBorder="1" applyAlignment="1" applyProtection="1">
      <alignment horizontal="center"/>
    </xf>
    <xf numFmtId="0" fontId="37" fillId="24" borderId="70" xfId="40" applyFont="1" applyFill="1" applyBorder="1" applyAlignment="1" applyProtection="1">
      <alignment horizontal="center"/>
    </xf>
    <xf numFmtId="0" fontId="37" fillId="24" borderId="72" xfId="40" applyFont="1" applyFill="1" applyBorder="1" applyAlignment="1" applyProtection="1">
      <alignment horizontal="center"/>
    </xf>
    <xf numFmtId="1" fontId="28" fillId="24" borderId="73" xfId="40" applyNumberFormat="1" applyFont="1" applyFill="1" applyBorder="1" applyAlignment="1" applyProtection="1">
      <alignment horizontal="center"/>
    </xf>
    <xf numFmtId="1" fontId="29" fillId="24" borderId="74" xfId="40" applyNumberFormat="1" applyFont="1" applyFill="1" applyBorder="1" applyAlignment="1" applyProtection="1">
      <alignment horizontal="center"/>
    </xf>
    <xf numFmtId="0" fontId="26" fillId="24" borderId="17" xfId="40" applyFont="1" applyFill="1" applyBorder="1" applyAlignment="1" applyProtection="1">
      <alignment horizontal="center" vertical="center" wrapText="1"/>
    </xf>
    <xf numFmtId="0" fontId="26" fillId="24" borderId="18" xfId="40" applyFont="1" applyFill="1" applyBorder="1" applyAlignment="1" applyProtection="1">
      <alignment horizontal="center" vertical="center" wrapText="1"/>
    </xf>
    <xf numFmtId="0" fontId="26" fillId="24" borderId="25" xfId="40" applyFont="1" applyFill="1" applyBorder="1" applyAlignment="1" applyProtection="1">
      <alignment horizontal="center" vertical="center" wrapText="1"/>
    </xf>
    <xf numFmtId="0" fontId="27" fillId="24" borderId="10" xfId="40" applyFont="1" applyFill="1" applyBorder="1" applyAlignment="1" applyProtection="1">
      <alignment horizontal="center"/>
    </xf>
    <xf numFmtId="0" fontId="27" fillId="0" borderId="49" xfId="4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vertical="center" shrinkToFit="1"/>
      <protection locked="0"/>
    </xf>
    <xf numFmtId="0" fontId="28" fillId="0" borderId="26" xfId="40" applyFont="1" applyFill="1" applyBorder="1" applyAlignment="1" applyProtection="1">
      <alignment horizontal="center"/>
      <protection locked="0"/>
    </xf>
    <xf numFmtId="0" fontId="28" fillId="24" borderId="104" xfId="40" applyFont="1" applyFill="1" applyBorder="1" applyAlignment="1" applyProtection="1">
      <alignment horizontal="center"/>
    </xf>
    <xf numFmtId="0" fontId="28" fillId="24" borderId="10" xfId="41" applyFont="1" applyFill="1" applyBorder="1" applyAlignment="1" applyProtection="1">
      <alignment horizontal="center"/>
    </xf>
    <xf numFmtId="0" fontId="27" fillId="0" borderId="105" xfId="41" applyFont="1" applyFill="1" applyBorder="1" applyAlignment="1" applyProtection="1">
      <alignment horizontal="center" vertical="center"/>
      <protection locked="0"/>
    </xf>
    <xf numFmtId="0" fontId="27" fillId="0" borderId="79" xfId="41" applyFont="1" applyFill="1" applyBorder="1" applyAlignment="1" applyProtection="1">
      <alignment horizontal="center" vertical="center"/>
      <protection locked="0"/>
    </xf>
    <xf numFmtId="0" fontId="27" fillId="0" borderId="49" xfId="41" applyFont="1" applyFill="1" applyBorder="1" applyAlignment="1" applyProtection="1">
      <alignment horizontal="center" vertical="center"/>
      <protection locked="0"/>
    </xf>
    <xf numFmtId="0" fontId="27" fillId="0" borderId="12" xfId="41" applyFont="1" applyBorder="1" applyProtection="1">
      <protection locked="0"/>
    </xf>
    <xf numFmtId="0" fontId="38" fillId="24" borderId="50" xfId="0" applyFont="1" applyFill="1" applyBorder="1" applyAlignment="1">
      <alignment horizontal="center" vertical="center" wrapText="1"/>
    </xf>
    <xf numFmtId="0" fontId="38" fillId="24" borderId="21" xfId="0" applyFont="1" applyFill="1" applyBorder="1" applyAlignment="1">
      <alignment horizontal="center" vertical="center" wrapText="1"/>
    </xf>
    <xf numFmtId="0" fontId="38" fillId="24" borderId="51" xfId="0" applyFont="1" applyFill="1" applyBorder="1" applyAlignment="1">
      <alignment horizontal="center" vertical="center" wrapText="1"/>
    </xf>
    <xf numFmtId="0" fontId="38" fillId="24" borderId="75" xfId="0" applyFont="1" applyFill="1" applyBorder="1" applyAlignment="1">
      <alignment horizontal="center" vertical="center" wrapText="1"/>
    </xf>
    <xf numFmtId="0" fontId="38" fillId="24" borderId="56" xfId="0" applyFont="1" applyFill="1" applyBorder="1" applyAlignment="1">
      <alignment horizontal="center" vertical="center" wrapText="1"/>
    </xf>
    <xf numFmtId="0" fontId="38" fillId="24" borderId="76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 applyProtection="1">
      <alignment horizontal="left" vertical="center" wrapText="1"/>
      <protection locked="0"/>
    </xf>
    <xf numFmtId="0" fontId="38" fillId="24" borderId="62" xfId="40" applyFont="1" applyFill="1" applyBorder="1" applyProtection="1"/>
    <xf numFmtId="0" fontId="38" fillId="24" borderId="63" xfId="40" applyFont="1" applyFill="1" applyBorder="1" applyProtection="1"/>
    <xf numFmtId="0" fontId="38" fillId="24" borderId="64" xfId="40" applyFont="1" applyFill="1" applyBorder="1" applyProtection="1"/>
    <xf numFmtId="0" fontId="38" fillId="24" borderId="35" xfId="40" applyFont="1" applyFill="1" applyBorder="1" applyProtection="1"/>
    <xf numFmtId="0" fontId="38" fillId="24" borderId="0" xfId="40" applyFont="1" applyFill="1" applyBorder="1" applyProtection="1"/>
    <xf numFmtId="0" fontId="38" fillId="24" borderId="33" xfId="40" applyFont="1" applyFill="1" applyBorder="1" applyProtection="1"/>
    <xf numFmtId="0" fontId="38" fillId="24" borderId="36" xfId="40" applyFont="1" applyFill="1" applyBorder="1" applyProtection="1"/>
    <xf numFmtId="0" fontId="38" fillId="24" borderId="32" xfId="40" applyFont="1" applyFill="1" applyBorder="1" applyProtection="1"/>
    <xf numFmtId="0" fontId="38" fillId="24" borderId="34" xfId="40" applyFont="1" applyFill="1" applyBorder="1" applyProtection="1"/>
    <xf numFmtId="0" fontId="38" fillId="24" borderId="65" xfId="40" applyFont="1" applyFill="1" applyBorder="1" applyProtection="1"/>
    <xf numFmtId="0" fontId="38" fillId="24" borderId="66" xfId="40" applyFont="1" applyFill="1" applyBorder="1" applyProtection="1"/>
    <xf numFmtId="0" fontId="28" fillId="24" borderId="10" xfId="40" applyFont="1" applyFill="1" applyBorder="1" applyProtection="1"/>
    <xf numFmtId="0" fontId="38" fillId="24" borderId="38" xfId="40" applyFont="1" applyFill="1" applyBorder="1" applyProtection="1"/>
    <xf numFmtId="0" fontId="38" fillId="24" borderId="40" xfId="40" applyFont="1" applyFill="1" applyBorder="1" applyProtection="1"/>
    <xf numFmtId="0" fontId="38" fillId="24" borderId="24" xfId="40" applyFont="1" applyFill="1" applyBorder="1" applyProtection="1"/>
    <xf numFmtId="0" fontId="38" fillId="24" borderId="49" xfId="40" applyFont="1" applyFill="1" applyBorder="1" applyProtection="1"/>
    <xf numFmtId="0" fontId="28" fillId="0" borderId="0" xfId="40" applyFont="1" applyFill="1" applyBorder="1"/>
    <xf numFmtId="0" fontId="38" fillId="0" borderId="0" xfId="40" applyFont="1" applyBorder="1"/>
    <xf numFmtId="0" fontId="38" fillId="0" borderId="0" xfId="40" applyFont="1" applyFill="1" applyBorder="1"/>
    <xf numFmtId="0" fontId="38" fillId="0" borderId="0" xfId="40" applyFont="1" applyFill="1"/>
    <xf numFmtId="0" fontId="38" fillId="0" borderId="0" xfId="40" applyFont="1"/>
    <xf numFmtId="0" fontId="38" fillId="0" borderId="15" xfId="0" applyFont="1" applyFill="1" applyBorder="1" applyAlignment="1" applyProtection="1">
      <alignment horizontal="center" vertical="center" wrapText="1"/>
      <protection locked="0"/>
    </xf>
    <xf numFmtId="1" fontId="27" fillId="24" borderId="31" xfId="40" applyNumberFormat="1" applyFont="1" applyFill="1" applyBorder="1" applyProtection="1"/>
    <xf numFmtId="1" fontId="27" fillId="24" borderId="69" xfId="40" applyNumberFormat="1" applyFont="1" applyFill="1" applyBorder="1" applyProtection="1"/>
    <xf numFmtId="0" fontId="40" fillId="0" borderId="16" xfId="0" applyFont="1" applyBorder="1" applyAlignment="1">
      <alignment horizontal="center" vertical="center"/>
    </xf>
    <xf numFmtId="1" fontId="26" fillId="24" borderId="49" xfId="40" applyNumberFormat="1" applyFont="1" applyFill="1" applyBorder="1" applyAlignment="1" applyProtection="1">
      <alignment horizontal="left" vertical="center" shrinkToFit="1"/>
    </xf>
    <xf numFmtId="1" fontId="26" fillId="24" borderId="40" xfId="40" applyNumberFormat="1" applyFont="1" applyFill="1" applyBorder="1" applyAlignment="1" applyProtection="1">
      <alignment horizontal="left" vertical="center" shrinkToFit="1"/>
    </xf>
    <xf numFmtId="1" fontId="26" fillId="24" borderId="24" xfId="40" applyNumberFormat="1" applyFont="1" applyFill="1" applyBorder="1" applyAlignment="1" applyProtection="1">
      <alignment horizontal="left" vertical="center" shrinkToFit="1"/>
    </xf>
    <xf numFmtId="0" fontId="40" fillId="0" borderId="10" xfId="0" applyFont="1" applyBorder="1" applyAlignment="1"/>
    <xf numFmtId="1" fontId="27" fillId="24" borderId="10" xfId="40" applyNumberFormat="1" applyFont="1" applyFill="1" applyBorder="1" applyAlignment="1" applyProtection="1">
      <alignment horizontal="center"/>
    </xf>
    <xf numFmtId="1" fontId="29" fillId="24" borderId="102" xfId="40" applyNumberFormat="1" applyFont="1" applyFill="1" applyBorder="1" applyAlignment="1" applyProtection="1">
      <alignment horizontal="center"/>
    </xf>
    <xf numFmtId="0" fontId="30" fillId="26" borderId="29" xfId="40" applyFont="1" applyFill="1" applyBorder="1" applyAlignment="1" applyProtection="1">
      <alignment horizontal="left" vertical="center" wrapText="1"/>
    </xf>
    <xf numFmtId="0" fontId="30" fillId="26" borderId="30" xfId="40" applyFont="1" applyFill="1" applyBorder="1" applyAlignment="1" applyProtection="1">
      <alignment horizontal="center"/>
    </xf>
    <xf numFmtId="0" fontId="23" fillId="26" borderId="73" xfId="40" applyFont="1" applyFill="1" applyBorder="1" applyAlignment="1" applyProtection="1">
      <alignment horizontal="center" vertical="center"/>
    </xf>
    <xf numFmtId="1" fontId="23" fillId="26" borderId="30" xfId="0" applyNumberFormat="1" applyFont="1" applyFill="1" applyBorder="1" applyAlignment="1">
      <alignment horizontal="center" vertical="center"/>
    </xf>
    <xf numFmtId="1" fontId="23" fillId="26" borderId="70" xfId="0" applyNumberFormat="1" applyFont="1" applyFill="1" applyBorder="1" applyAlignment="1">
      <alignment horizontal="center" vertical="center"/>
    </xf>
    <xf numFmtId="1" fontId="23" fillId="26" borderId="74" xfId="0" applyNumberFormat="1" applyFont="1" applyFill="1" applyBorder="1" applyAlignment="1">
      <alignment horizontal="center" vertical="center"/>
    </xf>
    <xf numFmtId="1" fontId="23" fillId="26" borderId="29" xfId="0" applyNumberFormat="1" applyFont="1" applyFill="1" applyBorder="1" applyAlignment="1">
      <alignment horizontal="center" vertical="center"/>
    </xf>
    <xf numFmtId="0" fontId="33" fillId="27" borderId="29" xfId="40" applyFont="1" applyFill="1" applyBorder="1" applyAlignment="1" applyProtection="1">
      <alignment horizontal="center" vertical="center"/>
    </xf>
    <xf numFmtId="0" fontId="33" fillId="27" borderId="30" xfId="0" applyFont="1" applyFill="1" applyBorder="1" applyAlignment="1">
      <alignment horizontal="center" vertical="center"/>
    </xf>
    <xf numFmtId="0" fontId="33" fillId="26" borderId="73" xfId="0" applyFont="1" applyFill="1" applyBorder="1" applyAlignment="1">
      <alignment horizontal="center" vertical="center"/>
    </xf>
    <xf numFmtId="1" fontId="23" fillId="26" borderId="77" xfId="0" applyNumberFormat="1" applyFont="1" applyFill="1" applyBorder="1" applyAlignment="1">
      <alignment horizontal="center" vertical="center"/>
    </xf>
    <xf numFmtId="1" fontId="23" fillId="26" borderId="73" xfId="0" applyNumberFormat="1" applyFont="1" applyFill="1" applyBorder="1" applyAlignment="1">
      <alignment horizontal="center" vertical="center"/>
    </xf>
    <xf numFmtId="1" fontId="23" fillId="26" borderId="78" xfId="0" applyNumberFormat="1" applyFont="1" applyFill="1" applyBorder="1" applyAlignment="1">
      <alignment horizontal="center" vertical="center"/>
    </xf>
    <xf numFmtId="0" fontId="42" fillId="0" borderId="10" xfId="40" applyFont="1" applyBorder="1"/>
    <xf numFmtId="0" fontId="43" fillId="0" borderId="10" xfId="40" applyFont="1" applyBorder="1"/>
    <xf numFmtId="0" fontId="17" fillId="0" borderId="10" xfId="40" applyBorder="1"/>
    <xf numFmtId="0" fontId="41" fillId="26" borderId="10" xfId="40" applyFont="1" applyFill="1" applyBorder="1" applyAlignment="1">
      <alignment horizontal="center" vertical="center" wrapText="1"/>
    </xf>
    <xf numFmtId="0" fontId="32" fillId="0" borderId="10" xfId="40" applyFont="1" applyBorder="1"/>
    <xf numFmtId="0" fontId="17" fillId="0" borderId="16" xfId="40" applyBorder="1"/>
    <xf numFmtId="1" fontId="29" fillId="24" borderId="101" xfId="40" applyNumberFormat="1" applyFont="1" applyFill="1" applyBorder="1" applyAlignment="1" applyProtection="1">
      <alignment horizontal="center"/>
    </xf>
    <xf numFmtId="1" fontId="27" fillId="24" borderId="58" xfId="40" applyNumberFormat="1" applyFont="1" applyFill="1" applyBorder="1" applyAlignment="1" applyProtection="1">
      <alignment horizontal="center" vertical="center" shrinkToFit="1"/>
    </xf>
    <xf numFmtId="1" fontId="29" fillId="24" borderId="78" xfId="40" applyNumberFormat="1" applyFont="1" applyFill="1" applyBorder="1" applyAlignment="1" applyProtection="1">
      <alignment horizontal="center"/>
    </xf>
    <xf numFmtId="0" fontId="32" fillId="0" borderId="24" xfId="40" applyFont="1" applyBorder="1"/>
    <xf numFmtId="0" fontId="38" fillId="24" borderId="107" xfId="0" applyFont="1" applyFill="1" applyBorder="1" applyAlignment="1">
      <alignment horizontal="center" vertical="center" wrapText="1"/>
    </xf>
    <xf numFmtId="0" fontId="38" fillId="24" borderId="90" xfId="0" applyFont="1" applyFill="1" applyBorder="1" applyAlignment="1">
      <alignment horizontal="center" vertical="center" wrapText="1"/>
    </xf>
    <xf numFmtId="0" fontId="41" fillId="26" borderId="24" xfId="40" applyFont="1" applyFill="1" applyBorder="1" applyAlignment="1">
      <alignment horizontal="center" vertical="center" wrapText="1"/>
    </xf>
    <xf numFmtId="0" fontId="28" fillId="0" borderId="10" xfId="40" applyFont="1" applyFill="1" applyBorder="1" applyAlignment="1" applyProtection="1">
      <alignment horizontal="center"/>
    </xf>
    <xf numFmtId="0" fontId="28" fillId="0" borderId="26" xfId="40" applyFont="1" applyFill="1" applyBorder="1" applyAlignment="1" applyProtection="1">
      <alignment horizontal="center"/>
    </xf>
    <xf numFmtId="1" fontId="29" fillId="24" borderId="108" xfId="40" applyNumberFormat="1" applyFont="1" applyFill="1" applyBorder="1" applyAlignment="1" applyProtection="1">
      <alignment horizontal="center"/>
    </xf>
    <xf numFmtId="165" fontId="26" fillId="24" borderId="23" xfId="26" applyNumberFormat="1" applyFont="1" applyFill="1" applyBorder="1" applyAlignment="1">
      <alignment horizontal="center" vertical="center"/>
    </xf>
    <xf numFmtId="1" fontId="26" fillId="24" borderId="50" xfId="40" applyNumberFormat="1" applyFont="1" applyFill="1" applyBorder="1" applyAlignment="1" applyProtection="1">
      <alignment horizontal="center" vertical="center" wrapText="1" shrinkToFit="1"/>
    </xf>
    <xf numFmtId="1" fontId="26" fillId="24" borderId="21" xfId="40" applyNumberFormat="1" applyFont="1" applyFill="1" applyBorder="1" applyAlignment="1" applyProtection="1">
      <alignment horizontal="center" vertical="center" wrapText="1" shrinkToFit="1"/>
    </xf>
    <xf numFmtId="1" fontId="26" fillId="24" borderId="55" xfId="40" applyNumberFormat="1" applyFont="1" applyFill="1" applyBorder="1" applyAlignment="1" applyProtection="1">
      <alignment horizontal="center" vertical="center" wrapText="1" shrinkToFit="1"/>
    </xf>
    <xf numFmtId="0" fontId="17" fillId="0" borderId="0" xfId="40" applyBorder="1" applyProtection="1">
      <protection locked="0"/>
    </xf>
    <xf numFmtId="0" fontId="46" fillId="0" borderId="16" xfId="0" applyFont="1" applyBorder="1" applyProtection="1">
      <protection locked="0"/>
    </xf>
    <xf numFmtId="0" fontId="46" fillId="0" borderId="79" xfId="0" applyFont="1" applyBorder="1" applyProtection="1">
      <protection locked="0"/>
    </xf>
    <xf numFmtId="165" fontId="26" fillId="24" borderId="31" xfId="26" applyNumberFormat="1" applyFont="1" applyFill="1" applyBorder="1" applyAlignment="1">
      <alignment horizontal="center" vertical="center"/>
    </xf>
    <xf numFmtId="0" fontId="45" fillId="24" borderId="24" xfId="40" applyFont="1" applyFill="1" applyBorder="1" applyAlignment="1" applyProtection="1">
      <alignment horizontal="center"/>
    </xf>
    <xf numFmtId="1" fontId="45" fillId="24" borderId="24" xfId="40" applyNumberFormat="1" applyFont="1" applyFill="1" applyBorder="1" applyAlignment="1" applyProtection="1">
      <alignment horizontal="center"/>
    </xf>
    <xf numFmtId="1" fontId="45" fillId="24" borderId="31" xfId="40" applyNumberFormat="1" applyFont="1" applyFill="1" applyBorder="1" applyAlignment="1" applyProtection="1">
      <alignment horizontal="center" vertical="center" shrinkToFit="1"/>
    </xf>
    <xf numFmtId="1" fontId="45" fillId="0" borderId="11" xfId="40" applyNumberFormat="1" applyFont="1" applyFill="1" applyBorder="1" applyAlignment="1" applyProtection="1">
      <alignment horizontal="center"/>
      <protection locked="0"/>
    </xf>
    <xf numFmtId="1" fontId="45" fillId="0" borderId="10" xfId="40" applyNumberFormat="1" applyFont="1" applyFill="1" applyBorder="1" applyAlignment="1" applyProtection="1">
      <alignment horizontal="center"/>
      <protection locked="0"/>
    </xf>
    <xf numFmtId="0" fontId="45" fillId="24" borderId="10" xfId="40" applyFont="1" applyFill="1" applyBorder="1" applyAlignment="1" applyProtection="1">
      <alignment horizontal="center"/>
    </xf>
    <xf numFmtId="0" fontId="45" fillId="0" borderId="16" xfId="40" applyFont="1" applyFill="1" applyBorder="1" applyAlignment="1" applyProtection="1">
      <alignment horizontal="center" vertical="center"/>
      <protection locked="0"/>
    </xf>
    <xf numFmtId="0" fontId="45" fillId="0" borderId="10" xfId="40" applyFont="1" applyBorder="1"/>
    <xf numFmtId="0" fontId="45" fillId="0" borderId="24" xfId="40" applyFont="1" applyBorder="1"/>
    <xf numFmtId="1" fontId="45" fillId="24" borderId="16" xfId="40" applyNumberFormat="1" applyFont="1" applyFill="1" applyBorder="1" applyAlignment="1" applyProtection="1">
      <alignment horizontal="center"/>
    </xf>
    <xf numFmtId="0" fontId="45" fillId="0" borderId="12" xfId="40" applyFont="1" applyFill="1" applyBorder="1" applyAlignment="1" applyProtection="1">
      <alignment horizontal="center"/>
      <protection locked="0"/>
    </xf>
    <xf numFmtId="0" fontId="47" fillId="0" borderId="10" xfId="0" applyFont="1" applyFill="1" applyBorder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45" fillId="24" borderId="10" xfId="40" applyFont="1" applyFill="1" applyBorder="1" applyAlignment="1" applyProtection="1">
      <alignment horizontal="center" vertical="center"/>
    </xf>
    <xf numFmtId="0" fontId="45" fillId="0" borderId="12" xfId="40" applyFont="1" applyFill="1" applyBorder="1" applyAlignment="1" applyProtection="1">
      <alignment horizontal="center" vertical="center"/>
      <protection locked="0"/>
    </xf>
    <xf numFmtId="1" fontId="45" fillId="24" borderId="16" xfId="40" applyNumberFormat="1" applyFont="1" applyFill="1" applyBorder="1" applyAlignment="1" applyProtection="1">
      <alignment horizontal="center" vertical="center"/>
    </xf>
    <xf numFmtId="1" fontId="45" fillId="24" borderId="24" xfId="40" applyNumberFormat="1" applyFont="1" applyFill="1" applyBorder="1" applyAlignment="1" applyProtection="1">
      <alignment horizontal="center" vertical="center"/>
    </xf>
    <xf numFmtId="0" fontId="45" fillId="0" borderId="12" xfId="40" applyFont="1" applyBorder="1" applyAlignment="1" applyProtection="1">
      <alignment horizontal="center" vertical="center"/>
      <protection locked="0"/>
    </xf>
    <xf numFmtId="0" fontId="45" fillId="0" borderId="38" xfId="49" applyFont="1" applyBorder="1" applyAlignment="1" applyProtection="1">
      <alignment horizontal="left" vertical="center"/>
      <protection locked="0"/>
    </xf>
    <xf numFmtId="0" fontId="45" fillId="0" borderId="24" xfId="4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1" fontId="45" fillId="24" borderId="49" xfId="40" applyNumberFormat="1" applyFont="1" applyFill="1" applyBorder="1" applyAlignment="1" applyProtection="1">
      <alignment horizontal="center" vertical="center"/>
    </xf>
    <xf numFmtId="1" fontId="45" fillId="24" borderId="10" xfId="40" applyNumberFormat="1" applyFont="1" applyFill="1" applyBorder="1" applyAlignment="1" applyProtection="1">
      <alignment horizontal="center" vertical="center"/>
    </xf>
    <xf numFmtId="0" fontId="45" fillId="0" borderId="10" xfId="40" applyFont="1" applyBorder="1" applyAlignment="1">
      <alignment horizontal="left" vertical="center"/>
    </xf>
    <xf numFmtId="0" fontId="45" fillId="0" borderId="109" xfId="40" applyFont="1" applyFill="1" applyBorder="1" applyAlignment="1" applyProtection="1">
      <protection locked="0"/>
    </xf>
    <xf numFmtId="0" fontId="45" fillId="0" borderId="103" xfId="40" applyFont="1" applyFill="1" applyBorder="1" applyAlignment="1" applyProtection="1">
      <protection locked="0"/>
    </xf>
    <xf numFmtId="0" fontId="45" fillId="0" borderId="12" xfId="41" applyFont="1" applyBorder="1" applyProtection="1">
      <protection locked="0"/>
    </xf>
    <xf numFmtId="1" fontId="45" fillId="24" borderId="100" xfId="40" applyNumberFormat="1" applyFont="1" applyFill="1" applyBorder="1" applyAlignment="1" applyProtection="1">
      <alignment horizontal="center" vertical="center" shrinkToFit="1"/>
    </xf>
    <xf numFmtId="0" fontId="47" fillId="0" borderId="10" xfId="0" applyFont="1" applyFill="1" applyBorder="1" applyAlignment="1">
      <alignment vertical="center"/>
    </xf>
    <xf numFmtId="0" fontId="45" fillId="0" borderId="16" xfId="40" applyFont="1" applyBorder="1"/>
    <xf numFmtId="0" fontId="45" fillId="0" borderId="25" xfId="41" applyFont="1" applyFill="1" applyBorder="1" applyAlignment="1" applyProtection="1">
      <alignment horizontal="center" vertical="center"/>
      <protection locked="0"/>
    </xf>
    <xf numFmtId="0" fontId="45" fillId="0" borderId="10" xfId="0" applyFont="1" applyFill="1" applyBorder="1" applyAlignment="1">
      <alignment vertical="center"/>
    </xf>
    <xf numFmtId="0" fontId="27" fillId="0" borderId="0" xfId="4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0" fillId="0" borderId="16" xfId="0" applyFont="1" applyBorder="1" applyAlignment="1">
      <alignment horizontal="left" vertical="center"/>
    </xf>
    <xf numFmtId="0" fontId="44" fillId="0" borderId="55" xfId="48" applyFont="1" applyFill="1" applyBorder="1" applyAlignment="1" applyProtection="1"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>
      <alignment horizontal="center"/>
    </xf>
    <xf numFmtId="0" fontId="50" fillId="0" borderId="31" xfId="0" applyFont="1" applyBorder="1" applyAlignment="1">
      <alignment horizontal="center"/>
    </xf>
    <xf numFmtId="0" fontId="51" fillId="0" borderId="16" xfId="0" applyFont="1" applyBorder="1" applyAlignment="1">
      <alignment horizontal="left"/>
    </xf>
    <xf numFmtId="0" fontId="51" fillId="0" borderId="31" xfId="0" applyFont="1" applyBorder="1"/>
    <xf numFmtId="0" fontId="51" fillId="0" borderId="16" xfId="0" applyFont="1" applyBorder="1" applyAlignment="1">
      <alignment horizontal="left" wrapText="1"/>
    </xf>
    <xf numFmtId="0" fontId="51" fillId="0" borderId="10" xfId="0" applyFont="1" applyBorder="1" applyAlignment="1">
      <alignment wrapText="1"/>
    </xf>
    <xf numFmtId="0" fontId="51" fillId="0" borderId="10" xfId="0" applyFont="1" applyBorder="1" applyAlignment="1">
      <alignment horizontal="left" wrapText="1"/>
    </xf>
    <xf numFmtId="0" fontId="51" fillId="0" borderId="31" xfId="0" applyFont="1" applyBorder="1" applyAlignment="1">
      <alignment wrapText="1"/>
    </xf>
    <xf numFmtId="0" fontId="51" fillId="0" borderId="16" xfId="0" applyFont="1" applyBorder="1" applyAlignment="1">
      <alignment horizontal="left" vertical="center"/>
    </xf>
    <xf numFmtId="0" fontId="51" fillId="0" borderId="10" xfId="0" applyFont="1" applyBorder="1" applyAlignment="1">
      <alignment vertical="center" wrapText="1"/>
    </xf>
    <xf numFmtId="0" fontId="51" fillId="0" borderId="10" xfId="0" applyFont="1" applyBorder="1" applyAlignment="1">
      <alignment horizontal="left" vertical="center" wrapText="1"/>
    </xf>
    <xf numFmtId="0" fontId="51" fillId="0" borderId="31" xfId="0" applyFont="1" applyBorder="1" applyAlignment="1">
      <alignment vertical="center" wrapText="1"/>
    </xf>
    <xf numFmtId="0" fontId="51" fillId="0" borderId="16" xfId="0" applyFont="1" applyBorder="1" applyAlignment="1">
      <alignment horizontal="left" vertical="center" wrapText="1"/>
    </xf>
    <xf numFmtId="0" fontId="51" fillId="0" borderId="16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vertical="center" wrapText="1"/>
    </xf>
    <xf numFmtId="0" fontId="51" fillId="0" borderId="10" xfId="0" applyFont="1" applyFill="1" applyBorder="1" applyAlignment="1">
      <alignment horizontal="left" vertical="center" wrapText="1"/>
    </xf>
    <xf numFmtId="0" fontId="51" fillId="0" borderId="31" xfId="0" applyFont="1" applyFill="1" applyBorder="1" applyAlignment="1">
      <alignment vertical="center" wrapText="1"/>
    </xf>
    <xf numFmtId="0" fontId="27" fillId="0" borderId="67" xfId="40" applyFont="1" applyFill="1" applyBorder="1" applyAlignment="1" applyProtection="1">
      <alignment horizontal="left"/>
      <protection locked="0"/>
    </xf>
    <xf numFmtId="0" fontId="27" fillId="0" borderId="14" xfId="40" applyFont="1" applyFill="1" applyBorder="1" applyAlignment="1" applyProtection="1">
      <protection locked="0"/>
    </xf>
    <xf numFmtId="0" fontId="27" fillId="0" borderId="14" xfId="40" applyFont="1" applyFill="1" applyBorder="1" applyAlignment="1" applyProtection="1">
      <alignment horizontal="left"/>
      <protection locked="0"/>
    </xf>
    <xf numFmtId="0" fontId="27" fillId="0" borderId="69" xfId="40" applyFont="1" applyFill="1" applyBorder="1" applyAlignment="1" applyProtection="1">
      <protection locked="0"/>
    </xf>
    <xf numFmtId="0" fontId="46" fillId="0" borderId="10" xfId="0" applyFont="1" applyBorder="1" applyProtection="1">
      <protection locked="0"/>
    </xf>
    <xf numFmtId="0" fontId="45" fillId="0" borderId="31" xfId="48" applyFont="1" applyBorder="1" applyProtection="1">
      <protection locked="0"/>
    </xf>
    <xf numFmtId="0" fontId="46" fillId="0" borderId="10" xfId="0" applyFont="1" applyBorder="1" applyAlignment="1" applyProtection="1">
      <alignment horizontal="left" vertical="center"/>
      <protection locked="0"/>
    </xf>
    <xf numFmtId="0" fontId="45" fillId="0" borderId="31" xfId="48" applyFont="1" applyBorder="1" applyAlignment="1" applyProtection="1">
      <alignment horizontal="left" vertical="center"/>
      <protection locked="0"/>
    </xf>
    <xf numFmtId="0" fontId="45" fillId="0" borderId="31" xfId="49" applyFont="1" applyBorder="1" applyAlignment="1" applyProtection="1">
      <alignment horizontal="left" vertical="center"/>
      <protection locked="0"/>
    </xf>
    <xf numFmtId="0" fontId="45" fillId="0" borderId="38" xfId="48" applyFont="1" applyBorder="1" applyProtection="1">
      <protection locked="0"/>
    </xf>
    <xf numFmtId="0" fontId="45" fillId="0" borderId="38" xfId="48" applyFont="1" applyBorder="1" applyAlignment="1" applyProtection="1">
      <alignment horizontal="left" vertical="center"/>
      <protection locked="0"/>
    </xf>
    <xf numFmtId="0" fontId="45" fillId="28" borderId="10" xfId="40" applyFont="1" applyFill="1" applyBorder="1"/>
    <xf numFmtId="0" fontId="45" fillId="28" borderId="10" xfId="0" applyFont="1" applyFill="1" applyBorder="1" applyAlignment="1">
      <alignment horizontal="left" vertical="center" wrapText="1"/>
    </xf>
    <xf numFmtId="0" fontId="45" fillId="28" borderId="10" xfId="40" applyFont="1" applyFill="1" applyBorder="1" applyAlignment="1">
      <alignment horizontal="left" vertical="center"/>
    </xf>
    <xf numFmtId="0" fontId="17" fillId="28" borderId="10" xfId="40" applyFill="1" applyBorder="1"/>
    <xf numFmtId="0" fontId="17" fillId="28" borderId="0" xfId="40" applyFill="1" applyBorder="1"/>
    <xf numFmtId="0" fontId="46" fillId="28" borderId="16" xfId="0" applyFont="1" applyFill="1" applyBorder="1" applyProtection="1">
      <protection locked="0"/>
    </xf>
    <xf numFmtId="0" fontId="45" fillId="28" borderId="38" xfId="49" applyFont="1" applyFill="1" applyBorder="1" applyAlignment="1" applyProtection="1">
      <alignment horizontal="left"/>
      <protection locked="0"/>
    </xf>
    <xf numFmtId="0" fontId="45" fillId="28" borderId="16" xfId="40" applyFont="1" applyFill="1" applyBorder="1" applyAlignment="1" applyProtection="1">
      <alignment horizontal="center" vertical="center"/>
      <protection locked="0"/>
    </xf>
    <xf numFmtId="0" fontId="45" fillId="28" borderId="49" xfId="40" applyFont="1" applyFill="1" applyBorder="1" applyAlignment="1" applyProtection="1">
      <alignment horizontal="left" vertical="center"/>
      <protection locked="0"/>
    </xf>
    <xf numFmtId="0" fontId="45" fillId="28" borderId="106" xfId="40" applyFont="1" applyFill="1" applyBorder="1" applyAlignment="1" applyProtection="1">
      <protection locked="0"/>
    </xf>
    <xf numFmtId="0" fontId="45" fillId="28" borderId="10" xfId="40" applyFont="1" applyFill="1" applyBorder="1" applyAlignment="1" applyProtection="1">
      <alignment horizontal="center" vertical="center"/>
      <protection locked="0"/>
    </xf>
    <xf numFmtId="0" fontId="45" fillId="28" borderId="11" xfId="40" applyFont="1" applyFill="1" applyBorder="1" applyAlignment="1" applyProtection="1">
      <alignment horizontal="center" vertical="center"/>
      <protection locked="0"/>
    </xf>
    <xf numFmtId="1" fontId="45" fillId="28" borderId="10" xfId="40" applyNumberFormat="1" applyFont="1" applyFill="1" applyBorder="1" applyAlignment="1" applyProtection="1">
      <alignment horizontal="center" vertical="center"/>
      <protection locked="0"/>
    </xf>
    <xf numFmtId="0" fontId="45" fillId="28" borderId="12" xfId="40" applyFont="1" applyFill="1" applyBorder="1" applyAlignment="1" applyProtection="1">
      <alignment horizontal="center" vertical="center"/>
      <protection locked="0"/>
    </xf>
    <xf numFmtId="1" fontId="45" fillId="28" borderId="11" xfId="40" applyNumberFormat="1" applyFont="1" applyFill="1" applyBorder="1" applyAlignment="1" applyProtection="1">
      <alignment horizontal="center" vertical="center"/>
      <protection locked="0"/>
    </xf>
    <xf numFmtId="0" fontId="27" fillId="28" borderId="10" xfId="40" applyFont="1" applyFill="1" applyBorder="1" applyAlignment="1" applyProtection="1">
      <alignment horizontal="center"/>
      <protection locked="0"/>
    </xf>
    <xf numFmtId="0" fontId="28" fillId="28" borderId="12" xfId="40" applyFont="1" applyFill="1" applyBorder="1" applyAlignment="1" applyProtection="1">
      <alignment horizontal="center"/>
      <protection locked="0"/>
    </xf>
    <xf numFmtId="1" fontId="27" fillId="28" borderId="11" xfId="40" applyNumberFormat="1" applyFont="1" applyFill="1" applyBorder="1" applyAlignment="1" applyProtection="1">
      <alignment horizontal="center"/>
      <protection locked="0"/>
    </xf>
    <xf numFmtId="1" fontId="27" fillId="28" borderId="10" xfId="40" applyNumberFormat="1" applyFont="1" applyFill="1" applyBorder="1" applyAlignment="1" applyProtection="1">
      <alignment horizontal="center"/>
      <protection locked="0"/>
    </xf>
    <xf numFmtId="0" fontId="45" fillId="28" borderId="10" xfId="40" applyFont="1" applyFill="1" applyBorder="1" applyAlignment="1">
      <alignment horizontal="center" vertical="center"/>
    </xf>
    <xf numFmtId="0" fontId="45" fillId="28" borderId="24" xfId="48" applyFont="1" applyFill="1" applyBorder="1" applyAlignment="1" applyProtection="1">
      <alignment horizontal="left" vertical="center"/>
      <protection locked="0"/>
    </xf>
    <xf numFmtId="0" fontId="45" fillId="28" borderId="38" xfId="49" applyFont="1" applyFill="1" applyBorder="1" applyAlignment="1" applyProtection="1">
      <alignment horizontal="left" vertical="center"/>
      <protection locked="0"/>
    </xf>
    <xf numFmtId="0" fontId="45" fillId="28" borderId="106" xfId="40" applyFont="1" applyFill="1" applyBorder="1" applyAlignment="1" applyProtection="1">
      <alignment horizontal="left" vertical="center"/>
      <protection locked="0"/>
    </xf>
    <xf numFmtId="0" fontId="45" fillId="28" borderId="40" xfId="40" applyFont="1" applyFill="1" applyBorder="1" applyAlignment="1" applyProtection="1">
      <alignment horizontal="left" vertical="center"/>
      <protection locked="0"/>
    </xf>
    <xf numFmtId="0" fontId="28" fillId="28" borderId="10" xfId="40" applyFont="1" applyFill="1" applyBorder="1" applyAlignment="1" applyProtection="1">
      <alignment horizontal="center"/>
      <protection locked="0"/>
    </xf>
    <xf numFmtId="0" fontId="46" fillId="28" borderId="16" xfId="0" applyFont="1" applyFill="1" applyBorder="1" applyAlignment="1" applyProtection="1">
      <alignment horizontal="left" vertical="center"/>
      <protection locked="0"/>
    </xf>
    <xf numFmtId="0" fontId="45" fillId="28" borderId="16" xfId="41" applyFont="1" applyFill="1" applyBorder="1" applyAlignment="1" applyProtection="1">
      <alignment horizontal="left" vertical="center"/>
      <protection locked="0"/>
    </xf>
    <xf numFmtId="0" fontId="45" fillId="28" borderId="40" xfId="40" applyFont="1" applyFill="1" applyBorder="1" applyAlignment="1" applyProtection="1">
      <alignment horizontal="left"/>
      <protection locked="0"/>
    </xf>
    <xf numFmtId="0" fontId="45" fillId="28" borderId="12" xfId="40" applyFont="1" applyFill="1" applyBorder="1" applyAlignment="1" applyProtection="1">
      <alignment horizontal="left"/>
      <protection locked="0"/>
    </xf>
    <xf numFmtId="0" fontId="43" fillId="28" borderId="10" xfId="40" applyFont="1" applyFill="1" applyBorder="1"/>
    <xf numFmtId="0" fontId="45" fillId="28" borderId="10" xfId="0" applyFont="1" applyFill="1" applyBorder="1" applyAlignment="1">
      <alignment vertical="center" wrapText="1"/>
    </xf>
    <xf numFmtId="0" fontId="44" fillId="28" borderId="24" xfId="48" applyFont="1" applyFill="1" applyBorder="1" applyAlignment="1" applyProtection="1">
      <protection locked="0"/>
    </xf>
    <xf numFmtId="0" fontId="48" fillId="28" borderId="24" xfId="48" applyFont="1" applyFill="1" applyBorder="1" applyAlignment="1" applyProtection="1">
      <protection locked="0"/>
    </xf>
    <xf numFmtId="0" fontId="48" fillId="28" borderId="40" xfId="40" applyFont="1" applyFill="1" applyBorder="1" applyAlignment="1" applyProtection="1">
      <protection locked="0"/>
    </xf>
    <xf numFmtId="0" fontId="49" fillId="28" borderId="10" xfId="0" applyFont="1" applyFill="1" applyBorder="1" applyAlignment="1"/>
    <xf numFmtId="0" fontId="49" fillId="28" borderId="10" xfId="0" applyFont="1" applyFill="1" applyBorder="1" applyAlignment="1">
      <alignment wrapText="1"/>
    </xf>
    <xf numFmtId="0" fontId="46" fillId="28" borderId="79" xfId="0" applyFont="1" applyFill="1" applyBorder="1" applyProtection="1">
      <protection locked="0"/>
    </xf>
    <xf numFmtId="0" fontId="45" fillId="28" borderId="16" xfId="40" applyFont="1" applyFill="1" applyBorder="1" applyAlignment="1" applyProtection="1">
      <alignment horizontal="left" vertical="center"/>
      <protection locked="0"/>
    </xf>
    <xf numFmtId="0" fontId="46" fillId="28" borderId="16" xfId="0" applyFont="1" applyFill="1" applyBorder="1" applyAlignment="1">
      <alignment horizontal="left" vertical="center"/>
    </xf>
    <xf numFmtId="0" fontId="27" fillId="28" borderId="11" xfId="40" applyFont="1" applyFill="1" applyBorder="1" applyAlignment="1" applyProtection="1">
      <alignment horizontal="center"/>
      <protection locked="0"/>
    </xf>
    <xf numFmtId="0" fontId="17" fillId="0" borderId="0" xfId="40" applyFont="1"/>
    <xf numFmtId="0" fontId="45" fillId="0" borderId="16" xfId="0" applyFont="1" applyBorder="1" applyProtection="1">
      <protection locked="0"/>
    </xf>
    <xf numFmtId="0" fontId="45" fillId="28" borderId="16" xfId="0" applyFont="1" applyFill="1" applyBorder="1" applyProtection="1">
      <protection locked="0"/>
    </xf>
    <xf numFmtId="0" fontId="45" fillId="0" borderId="38" xfId="49" applyFont="1" applyFill="1" applyBorder="1" applyAlignment="1" applyProtection="1">
      <alignment horizontal="left"/>
      <protection locked="0"/>
    </xf>
    <xf numFmtId="0" fontId="45" fillId="0" borderId="38" xfId="49" applyFont="1" applyFill="1" applyBorder="1" applyAlignment="1" applyProtection="1">
      <alignment vertical="center" wrapText="1"/>
      <protection locked="0"/>
    </xf>
    <xf numFmtId="0" fontId="45" fillId="0" borderId="24" xfId="48" applyFont="1" applyFill="1" applyBorder="1" applyProtection="1">
      <protection locked="0"/>
    </xf>
    <xf numFmtId="0" fontId="45" fillId="28" borderId="16" xfId="0" applyFont="1" applyFill="1" applyBorder="1" applyAlignment="1" applyProtection="1">
      <alignment horizontal="left" vertical="center"/>
      <protection locked="0"/>
    </xf>
    <xf numFmtId="0" fontId="45" fillId="0" borderId="24" xfId="48" applyFont="1" applyFill="1" applyBorder="1" applyAlignment="1" applyProtection="1">
      <alignment horizontal="left" vertical="center"/>
      <protection locked="0"/>
    </xf>
    <xf numFmtId="0" fontId="45" fillId="0" borderId="19" xfId="0" applyFont="1" applyBorder="1" applyProtection="1">
      <protection locked="0"/>
    </xf>
    <xf numFmtId="0" fontId="17" fillId="0" borderId="0" xfId="40" applyFont="1" applyBorder="1"/>
    <xf numFmtId="0" fontId="48" fillId="0" borderId="44" xfId="48" applyFont="1" applyFill="1" applyBorder="1" applyAlignment="1" applyProtection="1">
      <protection locked="0"/>
    </xf>
    <xf numFmtId="0" fontId="45" fillId="28" borderId="12" xfId="40" applyFont="1" applyFill="1" applyBorder="1" applyProtection="1">
      <protection locked="0"/>
    </xf>
    <xf numFmtId="0" fontId="29" fillId="25" borderId="27" xfId="40" applyFont="1" applyFill="1" applyBorder="1" applyAlignment="1" applyProtection="1">
      <alignment horizontal="center"/>
    </xf>
    <xf numFmtId="0" fontId="31" fillId="25" borderId="41" xfId="40" applyFont="1" applyFill="1" applyBorder="1" applyProtection="1"/>
    <xf numFmtId="0" fontId="29" fillId="25" borderId="46" xfId="40" applyFont="1" applyFill="1" applyBorder="1" applyAlignment="1" applyProtection="1">
      <alignment horizontal="center"/>
    </xf>
    <xf numFmtId="1" fontId="29" fillId="25" borderId="35" xfId="40" applyNumberFormat="1" applyFont="1" applyFill="1" applyBorder="1" applyAlignment="1" applyProtection="1">
      <alignment horizontal="center"/>
    </xf>
    <xf numFmtId="1" fontId="29" fillId="25" borderId="0" xfId="40" applyNumberFormat="1" applyFont="1" applyFill="1" applyBorder="1" applyAlignment="1" applyProtection="1">
      <alignment horizontal="center"/>
    </xf>
    <xf numFmtId="0" fontId="29" fillId="25" borderId="33" xfId="40" applyFont="1" applyFill="1" applyBorder="1" applyProtection="1"/>
    <xf numFmtId="0" fontId="22" fillId="0" borderId="0" xfId="4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Alignment="1" applyProtection="1">
      <alignment horizontal="center" vertical="center"/>
    </xf>
    <xf numFmtId="0" fontId="22" fillId="0" borderId="0" xfId="4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" fontId="24" fillId="24" borderId="80" xfId="40" applyNumberFormat="1" applyFont="1" applyFill="1" applyBorder="1" applyAlignment="1" applyProtection="1">
      <alignment horizontal="center" vertical="center"/>
    </xf>
    <xf numFmtId="1" fontId="24" fillId="24" borderId="65" xfId="40" applyNumberFormat="1" applyFont="1" applyFill="1" applyBorder="1" applyAlignment="1" applyProtection="1">
      <alignment horizontal="center" vertical="center"/>
    </xf>
    <xf numFmtId="0" fontId="27" fillId="25" borderId="86" xfId="40" applyFont="1" applyFill="1" applyBorder="1" applyAlignment="1" applyProtection="1">
      <alignment horizontal="center" vertical="center" wrapText="1"/>
    </xf>
    <xf numFmtId="0" fontId="27" fillId="25" borderId="84" xfId="40" applyFont="1" applyFill="1" applyBorder="1" applyAlignment="1" applyProtection="1">
      <alignment horizontal="center" vertical="center" wrapText="1"/>
    </xf>
    <xf numFmtId="0" fontId="27" fillId="25" borderId="85" xfId="40" applyFont="1" applyFill="1" applyBorder="1" applyAlignment="1" applyProtection="1">
      <alignment horizontal="center" vertical="center" wrapText="1"/>
    </xf>
    <xf numFmtId="0" fontId="26" fillId="24" borderId="13" xfId="40" applyFont="1" applyFill="1" applyBorder="1" applyAlignment="1" applyProtection="1">
      <alignment horizontal="center" textRotation="90" wrapText="1"/>
    </xf>
    <xf numFmtId="0" fontId="38" fillId="24" borderId="88" xfId="0" applyFont="1" applyFill="1" applyBorder="1" applyAlignment="1" applyProtection="1">
      <alignment horizontal="center" wrapText="1"/>
    </xf>
    <xf numFmtId="0" fontId="26" fillId="24" borderId="10" xfId="40" applyFont="1" applyFill="1" applyBorder="1" applyAlignment="1" applyProtection="1">
      <alignment horizontal="center" textRotation="90"/>
    </xf>
    <xf numFmtId="0" fontId="38" fillId="24" borderId="18" xfId="0" applyFont="1" applyFill="1" applyBorder="1" applyAlignment="1" applyProtection="1">
      <alignment horizontal="center"/>
    </xf>
    <xf numFmtId="0" fontId="28" fillId="24" borderId="21" xfId="40" applyFont="1" applyFill="1" applyBorder="1" applyAlignment="1">
      <alignment horizontal="center" vertical="center"/>
    </xf>
    <xf numFmtId="0" fontId="26" fillId="24" borderId="49" xfId="40" applyFont="1" applyFill="1" applyBorder="1" applyAlignment="1" applyProtection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27" fillId="0" borderId="86" xfId="40" applyFont="1" applyFill="1" applyBorder="1" applyAlignment="1" applyProtection="1">
      <alignment horizontal="center" vertical="center" wrapText="1"/>
    </xf>
    <xf numFmtId="0" fontId="27" fillId="0" borderId="84" xfId="40" applyFont="1" applyFill="1" applyBorder="1" applyAlignment="1" applyProtection="1">
      <alignment horizontal="center" vertical="center" wrapText="1"/>
    </xf>
    <xf numFmtId="0" fontId="27" fillId="0" borderId="85" xfId="40" applyFont="1" applyFill="1" applyBorder="1" applyAlignment="1" applyProtection="1">
      <alignment horizontal="center" vertical="center" wrapText="1"/>
    </xf>
    <xf numFmtId="0" fontId="26" fillId="24" borderId="99" xfId="40" applyFont="1" applyFill="1" applyBorder="1" applyAlignment="1" applyProtection="1">
      <alignment horizontal="center" vertical="center" wrapText="1"/>
    </xf>
    <xf numFmtId="165" fontId="26" fillId="24" borderId="83" xfId="26" applyNumberFormat="1" applyFont="1" applyFill="1" applyBorder="1" applyAlignment="1">
      <alignment horizontal="center" vertical="center"/>
    </xf>
    <xf numFmtId="165" fontId="26" fillId="24" borderId="23" xfId="26" applyNumberFormat="1" applyFont="1" applyFill="1" applyBorder="1" applyAlignment="1">
      <alignment horizontal="center" vertical="center"/>
    </xf>
    <xf numFmtId="1" fontId="26" fillId="24" borderId="81" xfId="40" applyNumberFormat="1" applyFont="1" applyFill="1" applyBorder="1" applyAlignment="1" applyProtection="1">
      <alignment horizontal="center" vertical="center" wrapText="1" shrinkToFit="1"/>
    </xf>
    <xf numFmtId="1" fontId="26" fillId="24" borderId="37" xfId="40" applyNumberFormat="1" applyFont="1" applyFill="1" applyBorder="1" applyAlignment="1" applyProtection="1">
      <alignment horizontal="center" vertical="center" wrapText="1" shrinkToFit="1"/>
    </xf>
    <xf numFmtId="1" fontId="26" fillId="24" borderId="82" xfId="40" applyNumberFormat="1" applyFont="1" applyFill="1" applyBorder="1" applyAlignment="1" applyProtection="1">
      <alignment horizontal="center" vertical="center" wrapText="1" shrinkToFit="1"/>
    </xf>
    <xf numFmtId="1" fontId="26" fillId="24" borderId="50" xfId="40" applyNumberFormat="1" applyFont="1" applyFill="1" applyBorder="1" applyAlignment="1" applyProtection="1">
      <alignment horizontal="center" vertical="center" wrapText="1" shrinkToFit="1"/>
    </xf>
    <xf numFmtId="1" fontId="26" fillId="24" borderId="21" xfId="40" applyNumberFormat="1" applyFont="1" applyFill="1" applyBorder="1" applyAlignment="1" applyProtection="1">
      <alignment horizontal="center" vertical="center" wrapText="1" shrinkToFit="1"/>
    </xf>
    <xf numFmtId="1" fontId="26" fillId="24" borderId="55" xfId="40" applyNumberFormat="1" applyFont="1" applyFill="1" applyBorder="1" applyAlignment="1" applyProtection="1">
      <alignment horizontal="center" vertical="center" wrapText="1" shrinkToFit="1"/>
    </xf>
    <xf numFmtId="0" fontId="38" fillId="24" borderId="100" xfId="40" applyFont="1" applyFill="1" applyBorder="1" applyAlignment="1" applyProtection="1">
      <alignment horizontal="center" textRotation="90" wrapText="1"/>
    </xf>
    <xf numFmtId="0" fontId="38" fillId="24" borderId="101" xfId="0" applyFont="1" applyFill="1" applyBorder="1" applyAlignment="1" applyProtection="1">
      <alignment horizontal="center" wrapText="1"/>
    </xf>
    <xf numFmtId="0" fontId="28" fillId="24" borderId="56" xfId="40" applyFont="1" applyFill="1" applyBorder="1" applyAlignment="1">
      <alignment horizontal="center" vertical="center"/>
    </xf>
    <xf numFmtId="0" fontId="38" fillId="24" borderId="56" xfId="0" applyFont="1" applyFill="1" applyBorder="1" applyAlignment="1">
      <alignment horizontal="center" vertical="center"/>
    </xf>
    <xf numFmtId="0" fontId="38" fillId="24" borderId="76" xfId="0" applyFont="1" applyFill="1" applyBorder="1" applyAlignment="1">
      <alignment horizontal="center" vertical="center"/>
    </xf>
    <xf numFmtId="0" fontId="23" fillId="24" borderId="63" xfId="40" applyFont="1" applyFill="1" applyBorder="1" applyAlignment="1" applyProtection="1">
      <alignment horizontal="center" vertical="center"/>
    </xf>
    <xf numFmtId="0" fontId="23" fillId="24" borderId="0" xfId="40" applyFont="1" applyFill="1" applyBorder="1" applyAlignment="1" applyProtection="1">
      <alignment horizontal="center" vertical="center"/>
    </xf>
    <xf numFmtId="0" fontId="38" fillId="24" borderId="87" xfId="0" applyFont="1" applyFill="1" applyBorder="1" applyAlignment="1" applyProtection="1">
      <alignment horizontal="center" vertical="center"/>
    </xf>
    <xf numFmtId="0" fontId="28" fillId="24" borderId="89" xfId="40" applyFont="1" applyFill="1" applyBorder="1" applyAlignment="1">
      <alignment horizontal="center" vertical="center"/>
    </xf>
    <xf numFmtId="0" fontId="38" fillId="24" borderId="90" xfId="0" applyFont="1" applyFill="1" applyBorder="1" applyAlignment="1">
      <alignment horizontal="center" vertical="center"/>
    </xf>
    <xf numFmtId="0" fontId="26" fillId="24" borderId="45" xfId="40" applyFont="1" applyFill="1" applyBorder="1" applyAlignment="1" applyProtection="1">
      <alignment horizontal="center"/>
    </xf>
    <xf numFmtId="0" fontId="26" fillId="24" borderId="20" xfId="40" applyFont="1" applyFill="1" applyBorder="1" applyAlignment="1" applyProtection="1">
      <alignment horizontal="center"/>
    </xf>
    <xf numFmtId="0" fontId="26" fillId="24" borderId="46" xfId="40" applyFont="1" applyFill="1" applyBorder="1" applyAlignment="1" applyProtection="1">
      <alignment horizontal="center"/>
    </xf>
    <xf numFmtId="0" fontId="26" fillId="24" borderId="44" xfId="40" applyFont="1" applyFill="1" applyBorder="1" applyAlignment="1" applyProtection="1">
      <alignment horizontal="center"/>
    </xf>
    <xf numFmtId="0" fontId="26" fillId="24" borderId="42" xfId="40" applyFont="1" applyFill="1" applyBorder="1" applyAlignment="1" applyProtection="1">
      <alignment horizontal="center"/>
    </xf>
    <xf numFmtId="0" fontId="24" fillId="24" borderId="62" xfId="40" applyFont="1" applyFill="1" applyBorder="1" applyAlignment="1" applyProtection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1" fontId="29" fillId="25" borderId="89" xfId="40" applyNumberFormat="1" applyFont="1" applyFill="1" applyBorder="1" applyAlignment="1" applyProtection="1">
      <alignment horizontal="center"/>
    </xf>
    <xf numFmtId="1" fontId="29" fillId="25" borderId="90" xfId="40" applyNumberFormat="1" applyFont="1" applyFill="1" applyBorder="1" applyAlignment="1" applyProtection="1">
      <alignment horizontal="center"/>
    </xf>
    <xf numFmtId="1" fontId="29" fillId="25" borderId="107" xfId="40" applyNumberFormat="1" applyFont="1" applyFill="1" applyBorder="1" applyAlignment="1" applyProtection="1">
      <alignment horizontal="center"/>
    </xf>
    <xf numFmtId="0" fontId="41" fillId="26" borderId="10" xfId="4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vertical="center"/>
    </xf>
    <xf numFmtId="0" fontId="26" fillId="26" borderId="10" xfId="0" applyFont="1" applyFill="1" applyBorder="1" applyAlignment="1">
      <alignment horizontal="center" vertical="center" wrapText="1"/>
    </xf>
    <xf numFmtId="0" fontId="24" fillId="24" borderId="91" xfId="40" applyFont="1" applyFill="1" applyBorder="1" applyAlignment="1" applyProtection="1">
      <alignment horizontal="center" vertical="center" textRotation="90"/>
    </xf>
    <xf numFmtId="0" fontId="24" fillId="24" borderId="92" xfId="40" applyFont="1" applyFill="1" applyBorder="1" applyAlignment="1" applyProtection="1">
      <alignment horizontal="center" vertical="center" textRotation="90"/>
    </xf>
    <xf numFmtId="0" fontId="24" fillId="24" borderId="93" xfId="40" applyFont="1" applyFill="1" applyBorder="1" applyAlignment="1" applyProtection="1">
      <alignment horizontal="center" vertical="center" textRotation="90"/>
    </xf>
    <xf numFmtId="0" fontId="25" fillId="24" borderId="94" xfId="40" applyFont="1" applyFill="1" applyBorder="1" applyAlignment="1" applyProtection="1">
      <alignment horizontal="center" vertical="center" textRotation="90"/>
    </xf>
    <xf numFmtId="0" fontId="25" fillId="24" borderId="95" xfId="40" applyFont="1" applyFill="1" applyBorder="1" applyAlignment="1" applyProtection="1">
      <alignment horizontal="center" vertical="center" textRotation="90"/>
    </xf>
    <xf numFmtId="0" fontId="25" fillId="24" borderId="96" xfId="40" applyFont="1" applyFill="1" applyBorder="1" applyAlignment="1" applyProtection="1">
      <alignment horizontal="center" vertical="center" textRotation="90"/>
    </xf>
    <xf numFmtId="0" fontId="24" fillId="24" borderId="97" xfId="40" applyFont="1" applyFill="1" applyBorder="1" applyAlignment="1" applyProtection="1">
      <alignment horizontal="center" vertical="center" wrapText="1"/>
    </xf>
    <xf numFmtId="0" fontId="38" fillId="24" borderId="98" xfId="0" applyFont="1" applyFill="1" applyBorder="1" applyAlignment="1" applyProtection="1">
      <alignment horizontal="center" vertical="center" wrapText="1"/>
    </xf>
    <xf numFmtId="0" fontId="50" fillId="0" borderId="0" xfId="46" applyFont="1" applyAlignment="1" applyProtection="1">
      <alignment horizontal="center" vertical="center"/>
      <protection locked="0"/>
    </xf>
    <xf numFmtId="0" fontId="50" fillId="0" borderId="32" xfId="46" applyFont="1" applyFill="1" applyBorder="1" applyAlignment="1" applyProtection="1">
      <alignment horizontal="center" vertical="center"/>
    </xf>
    <xf numFmtId="0" fontId="50" fillId="0" borderId="110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50" fillId="0" borderId="111" xfId="0" applyFont="1" applyBorder="1" applyAlignment="1">
      <alignment horizontal="center"/>
    </xf>
    <xf numFmtId="0" fontId="45" fillId="29" borderId="49" xfId="40" applyFont="1" applyFill="1" applyBorder="1" applyAlignment="1" applyProtection="1">
      <alignment horizontal="left" vertical="center"/>
      <protection locked="0"/>
    </xf>
    <xf numFmtId="0" fontId="45" fillId="29" borderId="106" xfId="40" applyFont="1" applyFill="1" applyBorder="1" applyAlignment="1" applyProtection="1">
      <protection locked="0"/>
    </xf>
    <xf numFmtId="0" fontId="48" fillId="29" borderId="10" xfId="40" applyFont="1" applyFill="1" applyBorder="1"/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 xr:uid="{00000000-0005-0000-0000-000027000000}"/>
    <cellStyle name="Normál 2 2" xfId="47" xr:uid="{00000000-0005-0000-0000-000028000000}"/>
    <cellStyle name="Normál_Gyűjtő közös" xfId="49" xr:uid="{00000000-0005-0000-0000-000029000000}"/>
    <cellStyle name="Normál_H_B séma 0323" xfId="40" xr:uid="{00000000-0005-0000-0000-00002A000000}"/>
    <cellStyle name="Normál_H_B séma 0323 2" xfId="41" xr:uid="{00000000-0005-0000-0000-00002B000000}"/>
    <cellStyle name="Normál_H-B TKV MŰSZAKI 3 mell jav" xfId="48" xr:uid="{00000000-0005-0000-0000-00002C000000}"/>
    <cellStyle name="Normál_Hír 2" xfId="46" xr:uid="{00000000-0005-0000-0000-00002D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>
    <tabColor indexed="12"/>
    <pageSetUpPr fitToPage="1"/>
  </sheetPr>
  <dimension ref="A1:AM253"/>
  <sheetViews>
    <sheetView tabSelected="1" zoomScale="80" zoomScaleNormal="80" zoomScaleSheetLayoutView="75" workbookViewId="0">
      <selection activeCell="AL18" sqref="AL18"/>
    </sheetView>
  </sheetViews>
  <sheetFormatPr defaultColWidth="10.6640625" defaultRowHeight="15.75" x14ac:dyDescent="0.25"/>
  <cols>
    <col min="1" max="1" width="17.1640625" style="5" customWidth="1"/>
    <col min="2" max="2" width="7.1640625" style="115" customWidth="1"/>
    <col min="3" max="3" width="72.1640625" style="115" customWidth="1"/>
    <col min="4" max="5" width="6" style="115" customWidth="1"/>
    <col min="6" max="6" width="5.83203125" style="115" customWidth="1"/>
    <col min="7" max="7" width="6.83203125" style="115" customWidth="1"/>
    <col min="8" max="9" width="6" style="115" customWidth="1"/>
    <col min="10" max="11" width="5.83203125" style="115" customWidth="1"/>
    <col min="12" max="13" width="6" style="115" customWidth="1"/>
    <col min="14" max="15" width="5.83203125" style="115" customWidth="1"/>
    <col min="16" max="17" width="6" style="115" customWidth="1"/>
    <col min="18" max="18" width="5.83203125" style="115" customWidth="1"/>
    <col min="19" max="19" width="11.6640625" style="115" bestFit="1" customWidth="1"/>
    <col min="20" max="21" width="6" style="115" customWidth="1"/>
    <col min="22" max="22" width="5.83203125" style="115" customWidth="1"/>
    <col min="23" max="23" width="8.33203125" style="115" bestFit="1" customWidth="1"/>
    <col min="24" max="24" width="31" style="1" customWidth="1"/>
    <col min="25" max="25" width="48.33203125" style="1" bestFit="1" customWidth="1"/>
    <col min="26" max="35" width="1.83203125" style="1" customWidth="1"/>
    <col min="36" max="36" width="2.33203125" style="1" customWidth="1"/>
    <col min="37" max="16384" width="10.6640625" style="1"/>
  </cols>
  <sheetData>
    <row r="1" spans="1:25" ht="21.95" customHeight="1" x14ac:dyDescent="0.2">
      <c r="A1" s="286" t="s">
        <v>20</v>
      </c>
      <c r="B1" s="286"/>
      <c r="C1" s="286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8"/>
      <c r="U1" s="288"/>
      <c r="V1" s="288"/>
      <c r="W1" s="288"/>
    </row>
    <row r="2" spans="1:25" ht="21.95" customHeight="1" x14ac:dyDescent="0.2">
      <c r="A2" s="289" t="s">
        <v>76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</row>
    <row r="3" spans="1:25" ht="21.95" customHeight="1" x14ac:dyDescent="0.2">
      <c r="A3" s="289" t="s">
        <v>156</v>
      </c>
      <c r="B3" s="289"/>
      <c r="C3" s="289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1"/>
      <c r="U3" s="291"/>
      <c r="V3" s="291"/>
      <c r="W3" s="291"/>
    </row>
    <row r="4" spans="1:25" ht="21.95" customHeight="1" thickBot="1" x14ac:dyDescent="0.25">
      <c r="A4" s="286" t="s">
        <v>33</v>
      </c>
      <c r="B4" s="286"/>
      <c r="C4" s="286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8"/>
      <c r="U4" s="288"/>
      <c r="V4" s="288"/>
      <c r="W4" s="288"/>
    </row>
    <row r="5" spans="1:25" ht="15.75" customHeight="1" thickTop="1" thickBot="1" x14ac:dyDescent="0.25">
      <c r="A5" s="343" t="s">
        <v>15</v>
      </c>
      <c r="B5" s="346" t="s">
        <v>16</v>
      </c>
      <c r="C5" s="321" t="s">
        <v>17</v>
      </c>
      <c r="D5" s="349" t="s">
        <v>13</v>
      </c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31" t="s">
        <v>23</v>
      </c>
      <c r="U5" s="332"/>
      <c r="V5" s="332"/>
      <c r="W5" s="333"/>
      <c r="X5" s="340" t="s">
        <v>45</v>
      </c>
      <c r="Y5" s="340" t="s">
        <v>46</v>
      </c>
    </row>
    <row r="6" spans="1:25" ht="15.75" customHeight="1" x14ac:dyDescent="0.2">
      <c r="A6" s="344"/>
      <c r="B6" s="347"/>
      <c r="C6" s="322"/>
      <c r="D6" s="326" t="s">
        <v>2</v>
      </c>
      <c r="E6" s="327"/>
      <c r="F6" s="327"/>
      <c r="G6" s="328"/>
      <c r="H6" s="329" t="s">
        <v>3</v>
      </c>
      <c r="I6" s="327"/>
      <c r="J6" s="327"/>
      <c r="K6" s="330"/>
      <c r="L6" s="326" t="s">
        <v>4</v>
      </c>
      <c r="M6" s="327"/>
      <c r="N6" s="327"/>
      <c r="O6" s="328"/>
      <c r="P6" s="329" t="s">
        <v>5</v>
      </c>
      <c r="Q6" s="327"/>
      <c r="R6" s="327"/>
      <c r="S6" s="328"/>
      <c r="T6" s="334"/>
      <c r="U6" s="335"/>
      <c r="V6" s="335"/>
      <c r="W6" s="336"/>
      <c r="X6" s="341"/>
      <c r="Y6" s="342"/>
    </row>
    <row r="7" spans="1:25" ht="90" customHeight="1" x14ac:dyDescent="0.2">
      <c r="A7" s="344"/>
      <c r="B7" s="347"/>
      <c r="C7" s="322"/>
      <c r="D7" s="307" t="s">
        <v>37</v>
      </c>
      <c r="E7" s="303"/>
      <c r="F7" s="299" t="s">
        <v>12</v>
      </c>
      <c r="G7" s="297" t="s">
        <v>38</v>
      </c>
      <c r="H7" s="307" t="s">
        <v>37</v>
      </c>
      <c r="I7" s="303"/>
      <c r="J7" s="299" t="s">
        <v>12</v>
      </c>
      <c r="K7" s="297" t="s">
        <v>38</v>
      </c>
      <c r="L7" s="307" t="s">
        <v>37</v>
      </c>
      <c r="M7" s="303"/>
      <c r="N7" s="299" t="s">
        <v>12</v>
      </c>
      <c r="O7" s="297" t="s">
        <v>38</v>
      </c>
      <c r="P7" s="307" t="s">
        <v>37</v>
      </c>
      <c r="Q7" s="303"/>
      <c r="R7" s="299" t="s">
        <v>12</v>
      </c>
      <c r="S7" s="297" t="s">
        <v>38</v>
      </c>
      <c r="T7" s="302" t="s">
        <v>37</v>
      </c>
      <c r="U7" s="303"/>
      <c r="V7" s="299" t="s">
        <v>12</v>
      </c>
      <c r="W7" s="316" t="s">
        <v>35</v>
      </c>
      <c r="X7" s="341"/>
      <c r="Y7" s="342"/>
    </row>
    <row r="8" spans="1:25" ht="21.95" customHeight="1" thickBot="1" x14ac:dyDescent="0.25">
      <c r="A8" s="345"/>
      <c r="B8" s="348"/>
      <c r="C8" s="323"/>
      <c r="D8" s="75" t="s">
        <v>34</v>
      </c>
      <c r="E8" s="76" t="s">
        <v>14</v>
      </c>
      <c r="F8" s="300"/>
      <c r="G8" s="298"/>
      <c r="H8" s="75" t="s">
        <v>34</v>
      </c>
      <c r="I8" s="76" t="s">
        <v>14</v>
      </c>
      <c r="J8" s="300"/>
      <c r="K8" s="298"/>
      <c r="L8" s="75" t="s">
        <v>34</v>
      </c>
      <c r="M8" s="76" t="s">
        <v>14</v>
      </c>
      <c r="N8" s="300"/>
      <c r="O8" s="298"/>
      <c r="P8" s="75" t="s">
        <v>34</v>
      </c>
      <c r="Q8" s="76" t="s">
        <v>14</v>
      </c>
      <c r="R8" s="300"/>
      <c r="S8" s="298"/>
      <c r="T8" s="77" t="s">
        <v>34</v>
      </c>
      <c r="U8" s="76" t="s">
        <v>14</v>
      </c>
      <c r="V8" s="300"/>
      <c r="W8" s="317"/>
      <c r="X8" s="341"/>
      <c r="Y8" s="342"/>
    </row>
    <row r="9" spans="1:25" s="9" customFormat="1" ht="15.75" customHeight="1" x14ac:dyDescent="0.3">
      <c r="A9" s="15"/>
      <c r="B9" s="16"/>
      <c r="C9" s="17" t="s">
        <v>43</v>
      </c>
      <c r="D9" s="324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5"/>
      <c r="U9" s="18"/>
      <c r="V9" s="18"/>
      <c r="W9" s="19"/>
      <c r="X9" s="139"/>
      <c r="Y9" s="139"/>
    </row>
    <row r="10" spans="1:25" s="268" customFormat="1" ht="15.75" customHeight="1" x14ac:dyDescent="0.2">
      <c r="A10" s="269" t="s">
        <v>77</v>
      </c>
      <c r="B10" s="163" t="s">
        <v>1</v>
      </c>
      <c r="C10" s="234" t="s">
        <v>81</v>
      </c>
      <c r="D10" s="239">
        <v>14</v>
      </c>
      <c r="E10" s="238">
        <v>2</v>
      </c>
      <c r="F10" s="238">
        <v>6</v>
      </c>
      <c r="G10" s="241" t="s">
        <v>94</v>
      </c>
      <c r="H10" s="239"/>
      <c r="I10" s="238"/>
      <c r="J10" s="238"/>
      <c r="K10" s="241"/>
      <c r="L10" s="239"/>
      <c r="M10" s="238"/>
      <c r="N10" s="238"/>
      <c r="O10" s="241"/>
      <c r="P10" s="239"/>
      <c r="Q10" s="238"/>
      <c r="R10" s="238"/>
      <c r="S10" s="241"/>
      <c r="T10" s="184">
        <f t="shared" ref="T10:T23" si="0">IF(D10+H10+L10+P10=0,"",D10+H10+L10+P10)</f>
        <v>14</v>
      </c>
      <c r="U10" s="185">
        <f t="shared" ref="U10:U23" si="1">IF(E10+I10+M10+Q10=0,"",E10+I10+M10+Q10)</f>
        <v>2</v>
      </c>
      <c r="V10" s="179">
        <f t="shared" ref="V10:V23" si="2">IF(F10+J10+N10+R10=0,"",F10+J10+N10+R10)</f>
        <v>6</v>
      </c>
      <c r="W10" s="165">
        <f t="shared" ref="W10:W23" si="3">IF(D10+E10+H10+I10+L10+M10+P10+Q10=0,"",D10+E10+H10+I10+L10+M10+P10+Q10)</f>
        <v>16</v>
      </c>
      <c r="X10" s="170" t="s">
        <v>85</v>
      </c>
      <c r="Y10" s="170" t="s">
        <v>119</v>
      </c>
    </row>
    <row r="11" spans="1:25" s="268" customFormat="1" ht="15.75" customHeight="1" x14ac:dyDescent="0.2">
      <c r="A11" s="269" t="s">
        <v>78</v>
      </c>
      <c r="B11" s="163" t="s">
        <v>1</v>
      </c>
      <c r="C11" s="234" t="s">
        <v>82</v>
      </c>
      <c r="D11" s="239">
        <v>10</v>
      </c>
      <c r="E11" s="238"/>
      <c r="F11" s="238">
        <v>3</v>
      </c>
      <c r="G11" s="241" t="s">
        <v>94</v>
      </c>
      <c r="H11" s="239"/>
      <c r="I11" s="238"/>
      <c r="J11" s="238"/>
      <c r="K11" s="241"/>
      <c r="L11" s="239"/>
      <c r="M11" s="238"/>
      <c r="N11" s="238"/>
      <c r="O11" s="241"/>
      <c r="P11" s="239"/>
      <c r="Q11" s="238"/>
      <c r="R11" s="238"/>
      <c r="S11" s="241"/>
      <c r="T11" s="184">
        <f t="shared" si="0"/>
        <v>10</v>
      </c>
      <c r="U11" s="185" t="str">
        <f t="shared" si="1"/>
        <v/>
      </c>
      <c r="V11" s="179">
        <f t="shared" si="2"/>
        <v>3</v>
      </c>
      <c r="W11" s="165">
        <f t="shared" si="3"/>
        <v>10</v>
      </c>
      <c r="X11" s="170" t="s">
        <v>126</v>
      </c>
      <c r="Y11" s="170" t="s">
        <v>134</v>
      </c>
    </row>
    <row r="12" spans="1:25" s="268" customFormat="1" ht="15.75" customHeight="1" x14ac:dyDescent="0.2">
      <c r="A12" s="269" t="s">
        <v>79</v>
      </c>
      <c r="B12" s="163" t="s">
        <v>1</v>
      </c>
      <c r="C12" s="234" t="s">
        <v>83</v>
      </c>
      <c r="D12" s="239">
        <v>8</v>
      </c>
      <c r="E12" s="238">
        <v>4</v>
      </c>
      <c r="F12" s="238">
        <v>3</v>
      </c>
      <c r="G12" s="241" t="s">
        <v>1</v>
      </c>
      <c r="H12" s="239"/>
      <c r="I12" s="238"/>
      <c r="J12" s="238"/>
      <c r="K12" s="241"/>
      <c r="L12" s="239"/>
      <c r="M12" s="238"/>
      <c r="N12" s="238"/>
      <c r="O12" s="241"/>
      <c r="P12" s="239"/>
      <c r="Q12" s="238"/>
      <c r="R12" s="238"/>
      <c r="S12" s="241"/>
      <c r="T12" s="184">
        <f t="shared" si="0"/>
        <v>8</v>
      </c>
      <c r="U12" s="185">
        <f t="shared" si="1"/>
        <v>4</v>
      </c>
      <c r="V12" s="179">
        <f t="shared" si="2"/>
        <v>3</v>
      </c>
      <c r="W12" s="165">
        <f t="shared" si="3"/>
        <v>12</v>
      </c>
      <c r="X12" s="170" t="s">
        <v>127</v>
      </c>
      <c r="Y12" s="170" t="s">
        <v>135</v>
      </c>
    </row>
    <row r="13" spans="1:25" s="268" customFormat="1" ht="15.75" customHeight="1" x14ac:dyDescent="0.2">
      <c r="A13" s="270" t="s">
        <v>57</v>
      </c>
      <c r="B13" s="163" t="s">
        <v>1</v>
      </c>
      <c r="C13" s="234" t="s">
        <v>58</v>
      </c>
      <c r="D13" s="239">
        <v>18</v>
      </c>
      <c r="E13" s="238">
        <v>2</v>
      </c>
      <c r="F13" s="238">
        <v>5</v>
      </c>
      <c r="G13" s="241" t="s">
        <v>94</v>
      </c>
      <c r="H13" s="239"/>
      <c r="I13" s="238"/>
      <c r="J13" s="238"/>
      <c r="K13" s="241"/>
      <c r="L13" s="239"/>
      <c r="M13" s="238"/>
      <c r="N13" s="238"/>
      <c r="O13" s="241"/>
      <c r="P13" s="239"/>
      <c r="Q13" s="238"/>
      <c r="R13" s="238"/>
      <c r="S13" s="241"/>
      <c r="T13" s="184">
        <f t="shared" si="0"/>
        <v>18</v>
      </c>
      <c r="U13" s="185">
        <f t="shared" si="1"/>
        <v>2</v>
      </c>
      <c r="V13" s="179">
        <f t="shared" si="2"/>
        <v>5</v>
      </c>
      <c r="W13" s="165">
        <f t="shared" si="3"/>
        <v>20</v>
      </c>
      <c r="X13" s="170" t="s">
        <v>86</v>
      </c>
      <c r="Y13" s="170" t="s">
        <v>137</v>
      </c>
    </row>
    <row r="14" spans="1:25" s="268" customFormat="1" ht="15.75" customHeight="1" x14ac:dyDescent="0.2">
      <c r="A14" s="270" t="s">
        <v>55</v>
      </c>
      <c r="B14" s="163" t="s">
        <v>1</v>
      </c>
      <c r="C14" s="271" t="s">
        <v>56</v>
      </c>
      <c r="D14" s="239"/>
      <c r="E14" s="238"/>
      <c r="F14" s="238"/>
      <c r="G14" s="241"/>
      <c r="H14" s="239">
        <v>12</v>
      </c>
      <c r="I14" s="238">
        <v>4</v>
      </c>
      <c r="J14" s="238">
        <v>4</v>
      </c>
      <c r="K14" s="241" t="s">
        <v>97</v>
      </c>
      <c r="L14" s="239"/>
      <c r="M14" s="238"/>
      <c r="N14" s="238"/>
      <c r="O14" s="241"/>
      <c r="P14" s="239"/>
      <c r="Q14" s="238"/>
      <c r="R14" s="238"/>
      <c r="S14" s="241"/>
      <c r="T14" s="184">
        <f t="shared" si="0"/>
        <v>12</v>
      </c>
      <c r="U14" s="185">
        <f t="shared" si="1"/>
        <v>4</v>
      </c>
      <c r="V14" s="179">
        <f t="shared" si="2"/>
        <v>4</v>
      </c>
      <c r="W14" s="165">
        <f t="shared" si="3"/>
        <v>16</v>
      </c>
      <c r="X14" s="170" t="s">
        <v>86</v>
      </c>
      <c r="Y14" s="228" t="s">
        <v>148</v>
      </c>
    </row>
    <row r="15" spans="1:25" s="268" customFormat="1" ht="15.75" customHeight="1" x14ac:dyDescent="0.2">
      <c r="A15" s="270" t="s">
        <v>59</v>
      </c>
      <c r="B15" s="163" t="s">
        <v>1</v>
      </c>
      <c r="C15" s="271" t="s">
        <v>60</v>
      </c>
      <c r="D15" s="239"/>
      <c r="E15" s="238"/>
      <c r="F15" s="238"/>
      <c r="G15" s="241"/>
      <c r="H15" s="239">
        <v>12</v>
      </c>
      <c r="I15" s="238">
        <v>4</v>
      </c>
      <c r="J15" s="238">
        <v>4</v>
      </c>
      <c r="K15" s="241" t="s">
        <v>97</v>
      </c>
      <c r="L15" s="239"/>
      <c r="M15" s="238"/>
      <c r="N15" s="238"/>
      <c r="O15" s="241"/>
      <c r="P15" s="239"/>
      <c r="Q15" s="238"/>
      <c r="R15" s="238"/>
      <c r="S15" s="241"/>
      <c r="T15" s="184">
        <f t="shared" si="0"/>
        <v>12</v>
      </c>
      <c r="U15" s="185">
        <f t="shared" si="1"/>
        <v>4</v>
      </c>
      <c r="V15" s="179">
        <f t="shared" si="2"/>
        <v>4</v>
      </c>
      <c r="W15" s="165">
        <f t="shared" si="3"/>
        <v>16</v>
      </c>
      <c r="X15" s="170" t="s">
        <v>87</v>
      </c>
      <c r="Y15" s="228" t="s">
        <v>140</v>
      </c>
    </row>
    <row r="16" spans="1:25" s="268" customFormat="1" ht="15.75" customHeight="1" x14ac:dyDescent="0.2">
      <c r="A16" s="270" t="s">
        <v>80</v>
      </c>
      <c r="B16" s="163" t="s">
        <v>1</v>
      </c>
      <c r="C16" s="271" t="s">
        <v>84</v>
      </c>
      <c r="D16" s="239"/>
      <c r="E16" s="238"/>
      <c r="F16" s="238"/>
      <c r="G16" s="241"/>
      <c r="H16" s="239"/>
      <c r="I16" s="238"/>
      <c r="J16" s="238"/>
      <c r="K16" s="241"/>
      <c r="L16" s="239">
        <v>12</v>
      </c>
      <c r="M16" s="238"/>
      <c r="N16" s="238">
        <v>5</v>
      </c>
      <c r="O16" s="241" t="s">
        <v>94</v>
      </c>
      <c r="P16" s="239"/>
      <c r="Q16" s="238"/>
      <c r="R16" s="238"/>
      <c r="S16" s="241"/>
      <c r="T16" s="184">
        <f t="shared" si="0"/>
        <v>12</v>
      </c>
      <c r="U16" s="185" t="str">
        <f t="shared" si="1"/>
        <v/>
      </c>
      <c r="V16" s="179">
        <f t="shared" si="2"/>
        <v>5</v>
      </c>
      <c r="W16" s="165">
        <f t="shared" si="3"/>
        <v>12</v>
      </c>
      <c r="X16" s="170" t="s">
        <v>85</v>
      </c>
      <c r="Y16" s="228" t="s">
        <v>120</v>
      </c>
    </row>
    <row r="17" spans="1:25" s="268" customFormat="1" ht="15.75" customHeight="1" x14ac:dyDescent="0.2">
      <c r="A17" s="270" t="s">
        <v>88</v>
      </c>
      <c r="B17" s="163" t="s">
        <v>1</v>
      </c>
      <c r="C17" s="271" t="s">
        <v>91</v>
      </c>
      <c r="D17" s="242"/>
      <c r="E17" s="240"/>
      <c r="F17" s="238"/>
      <c r="G17" s="238"/>
      <c r="H17" s="239"/>
      <c r="I17" s="240"/>
      <c r="J17" s="238"/>
      <c r="K17" s="241"/>
      <c r="L17" s="242"/>
      <c r="M17" s="240"/>
      <c r="N17" s="238"/>
      <c r="O17" s="241"/>
      <c r="P17" s="242">
        <v>10</v>
      </c>
      <c r="Q17" s="240"/>
      <c r="R17" s="238">
        <v>3</v>
      </c>
      <c r="S17" s="241" t="s">
        <v>94</v>
      </c>
      <c r="T17" s="184">
        <f t="shared" si="0"/>
        <v>10</v>
      </c>
      <c r="U17" s="185" t="str">
        <f t="shared" si="1"/>
        <v/>
      </c>
      <c r="V17" s="179">
        <f t="shared" si="2"/>
        <v>3</v>
      </c>
      <c r="W17" s="165">
        <f t="shared" si="3"/>
        <v>10</v>
      </c>
      <c r="X17" s="170" t="s">
        <v>85</v>
      </c>
      <c r="Y17" s="230" t="s">
        <v>123</v>
      </c>
    </row>
    <row r="18" spans="1:25" s="268" customFormat="1" ht="15.75" customHeight="1" x14ac:dyDescent="0.2">
      <c r="A18" s="270" t="s">
        <v>63</v>
      </c>
      <c r="B18" s="163" t="s">
        <v>1</v>
      </c>
      <c r="C18" s="272" t="s">
        <v>64</v>
      </c>
      <c r="D18" s="242">
        <v>20</v>
      </c>
      <c r="E18" s="240">
        <v>10</v>
      </c>
      <c r="F18" s="238">
        <v>5</v>
      </c>
      <c r="G18" s="238" t="s">
        <v>94</v>
      </c>
      <c r="H18" s="239"/>
      <c r="I18" s="240"/>
      <c r="J18" s="238"/>
      <c r="K18" s="241"/>
      <c r="L18" s="242"/>
      <c r="M18" s="240"/>
      <c r="N18" s="238"/>
      <c r="O18" s="241"/>
      <c r="P18" s="242"/>
      <c r="Q18" s="240"/>
      <c r="R18" s="238"/>
      <c r="S18" s="241" t="s">
        <v>125</v>
      </c>
      <c r="T18" s="184">
        <f t="shared" si="0"/>
        <v>20</v>
      </c>
      <c r="U18" s="185">
        <f t="shared" si="1"/>
        <v>10</v>
      </c>
      <c r="V18" s="179">
        <f t="shared" si="2"/>
        <v>5</v>
      </c>
      <c r="W18" s="165">
        <f t="shared" si="3"/>
        <v>30</v>
      </c>
      <c r="X18" s="170" t="s">
        <v>85</v>
      </c>
      <c r="Y18" s="228" t="s">
        <v>121</v>
      </c>
    </row>
    <row r="19" spans="1:25" s="268" customFormat="1" ht="15.75" customHeight="1" x14ac:dyDescent="0.2">
      <c r="A19" s="270" t="s">
        <v>152</v>
      </c>
      <c r="B19" s="163" t="s">
        <v>1</v>
      </c>
      <c r="C19" s="273" t="s">
        <v>92</v>
      </c>
      <c r="D19" s="242">
        <v>18</v>
      </c>
      <c r="E19" s="240">
        <v>2</v>
      </c>
      <c r="F19" s="238">
        <v>5</v>
      </c>
      <c r="G19" s="238" t="s">
        <v>94</v>
      </c>
      <c r="H19" s="239"/>
      <c r="I19" s="240"/>
      <c r="J19" s="238"/>
      <c r="K19" s="241"/>
      <c r="L19" s="242"/>
      <c r="M19" s="240"/>
      <c r="N19" s="238"/>
      <c r="O19" s="241"/>
      <c r="P19" s="242"/>
      <c r="Q19" s="240"/>
      <c r="R19" s="238"/>
      <c r="S19" s="241"/>
      <c r="T19" s="184">
        <f t="shared" si="0"/>
        <v>18</v>
      </c>
      <c r="U19" s="185">
        <f t="shared" si="1"/>
        <v>2</v>
      </c>
      <c r="V19" s="179">
        <f t="shared" si="2"/>
        <v>5</v>
      </c>
      <c r="W19" s="165">
        <f t="shared" si="3"/>
        <v>20</v>
      </c>
      <c r="X19" s="170" t="s">
        <v>86</v>
      </c>
      <c r="Y19" s="228" t="s">
        <v>148</v>
      </c>
    </row>
    <row r="20" spans="1:25" s="268" customFormat="1" ht="15.75" customHeight="1" x14ac:dyDescent="0.2">
      <c r="A20" s="270" t="s">
        <v>61</v>
      </c>
      <c r="B20" s="163" t="s">
        <v>1</v>
      </c>
      <c r="C20" s="271" t="s">
        <v>62</v>
      </c>
      <c r="D20" s="242"/>
      <c r="E20" s="240"/>
      <c r="F20" s="238"/>
      <c r="G20" s="238"/>
      <c r="H20" s="239">
        <v>12</v>
      </c>
      <c r="I20" s="240">
        <v>8</v>
      </c>
      <c r="J20" s="238">
        <v>5</v>
      </c>
      <c r="K20" s="241" t="s">
        <v>1</v>
      </c>
      <c r="L20" s="242"/>
      <c r="M20" s="240"/>
      <c r="N20" s="238"/>
      <c r="O20" s="241"/>
      <c r="P20" s="242"/>
      <c r="Q20" s="240"/>
      <c r="R20" s="238"/>
      <c r="S20" s="241"/>
      <c r="T20" s="184">
        <f t="shared" si="0"/>
        <v>12</v>
      </c>
      <c r="U20" s="185">
        <f t="shared" si="1"/>
        <v>8</v>
      </c>
      <c r="V20" s="179">
        <f t="shared" si="2"/>
        <v>5</v>
      </c>
      <c r="W20" s="165">
        <f t="shared" si="3"/>
        <v>20</v>
      </c>
      <c r="X20" s="170" t="s">
        <v>85</v>
      </c>
      <c r="Y20" s="228" t="s">
        <v>154</v>
      </c>
    </row>
    <row r="21" spans="1:25" s="268" customFormat="1" ht="15.75" customHeight="1" x14ac:dyDescent="0.2">
      <c r="A21" s="270" t="s">
        <v>90</v>
      </c>
      <c r="B21" s="163" t="s">
        <v>1</v>
      </c>
      <c r="C21" s="273" t="s">
        <v>93</v>
      </c>
      <c r="D21" s="242"/>
      <c r="E21" s="240"/>
      <c r="F21" s="238"/>
      <c r="G21" s="238"/>
      <c r="H21" s="239">
        <v>12</v>
      </c>
      <c r="I21" s="240">
        <v>8</v>
      </c>
      <c r="J21" s="238">
        <v>5</v>
      </c>
      <c r="K21" s="241" t="s">
        <v>1</v>
      </c>
      <c r="L21" s="242"/>
      <c r="M21" s="240"/>
      <c r="N21" s="238"/>
      <c r="O21" s="241"/>
      <c r="P21" s="242"/>
      <c r="Q21" s="240"/>
      <c r="R21" s="238"/>
      <c r="S21" s="241"/>
      <c r="T21" s="184">
        <f t="shared" si="0"/>
        <v>12</v>
      </c>
      <c r="U21" s="185">
        <f t="shared" si="1"/>
        <v>8</v>
      </c>
      <c r="V21" s="179">
        <f t="shared" si="2"/>
        <v>5</v>
      </c>
      <c r="W21" s="165">
        <f t="shared" si="3"/>
        <v>20</v>
      </c>
      <c r="X21" s="170" t="s">
        <v>86</v>
      </c>
      <c r="Y21" s="228" t="s">
        <v>148</v>
      </c>
    </row>
    <row r="22" spans="1:25" s="268" customFormat="1" ht="15.75" customHeight="1" x14ac:dyDescent="0.2">
      <c r="A22" s="270" t="s">
        <v>66</v>
      </c>
      <c r="B22" s="168" t="s">
        <v>1</v>
      </c>
      <c r="C22" s="234" t="s">
        <v>67</v>
      </c>
      <c r="D22" s="242"/>
      <c r="E22" s="240"/>
      <c r="F22" s="238"/>
      <c r="G22" s="238"/>
      <c r="H22" s="239"/>
      <c r="I22" s="240"/>
      <c r="J22" s="238"/>
      <c r="K22" s="241"/>
      <c r="L22" s="242">
        <v>8</v>
      </c>
      <c r="M22" s="240">
        <v>4</v>
      </c>
      <c r="N22" s="238">
        <v>5</v>
      </c>
      <c r="O22" s="241" t="s">
        <v>94</v>
      </c>
      <c r="P22" s="242"/>
      <c r="Q22" s="240"/>
      <c r="R22" s="238"/>
      <c r="S22" s="241"/>
      <c r="T22" s="184">
        <f t="shared" si="0"/>
        <v>8</v>
      </c>
      <c r="U22" s="185">
        <f t="shared" si="1"/>
        <v>4</v>
      </c>
      <c r="V22" s="179">
        <f t="shared" si="2"/>
        <v>5</v>
      </c>
      <c r="W22" s="165">
        <f t="shared" si="3"/>
        <v>12</v>
      </c>
      <c r="X22" s="170" t="s">
        <v>85</v>
      </c>
      <c r="Y22" s="228" t="s">
        <v>122</v>
      </c>
    </row>
    <row r="23" spans="1:25" s="268" customFormat="1" ht="15.75" customHeight="1" x14ac:dyDescent="0.2">
      <c r="A23" s="235"/>
      <c r="B23" s="168" t="s">
        <v>28</v>
      </c>
      <c r="C23" s="237" t="s">
        <v>95</v>
      </c>
      <c r="D23" s="242">
        <v>12</v>
      </c>
      <c r="E23" s="240"/>
      <c r="F23" s="238">
        <v>3</v>
      </c>
      <c r="G23" s="238" t="s">
        <v>94</v>
      </c>
      <c r="H23" s="242"/>
      <c r="I23" s="240"/>
      <c r="J23" s="238"/>
      <c r="K23" s="241"/>
      <c r="L23" s="242"/>
      <c r="M23" s="240"/>
      <c r="N23" s="238"/>
      <c r="O23" s="241"/>
      <c r="P23" s="242"/>
      <c r="Q23" s="240"/>
      <c r="R23" s="238"/>
      <c r="S23" s="241"/>
      <c r="T23" s="184">
        <f t="shared" si="0"/>
        <v>12</v>
      </c>
      <c r="U23" s="185" t="str">
        <f t="shared" si="1"/>
        <v/>
      </c>
      <c r="V23" s="179">
        <f t="shared" si="2"/>
        <v>3</v>
      </c>
      <c r="W23" s="165">
        <f t="shared" si="3"/>
        <v>12</v>
      </c>
      <c r="X23" s="171"/>
      <c r="Y23" s="228"/>
    </row>
    <row r="24" spans="1:25" s="268" customFormat="1" ht="15.75" customHeight="1" x14ac:dyDescent="0.3">
      <c r="A24" s="358" t="s">
        <v>150</v>
      </c>
      <c r="B24" s="168" t="s">
        <v>1</v>
      </c>
      <c r="C24" s="359" t="s">
        <v>151</v>
      </c>
      <c r="D24" s="267"/>
      <c r="E24" s="246"/>
      <c r="F24" s="243"/>
      <c r="G24" s="244"/>
      <c r="H24" s="245"/>
      <c r="I24" s="246">
        <v>20</v>
      </c>
      <c r="J24" s="243">
        <v>2</v>
      </c>
      <c r="K24" s="244" t="s">
        <v>97</v>
      </c>
      <c r="L24" s="245"/>
      <c r="M24" s="246"/>
      <c r="N24" s="243"/>
      <c r="O24" s="244"/>
      <c r="P24" s="243"/>
      <c r="Q24" s="246"/>
      <c r="R24" s="243"/>
      <c r="S24" s="243"/>
      <c r="T24" s="61" t="str">
        <f t="shared" ref="T24:T25" si="4">IF(D24+H24+L24+P24=0,"",D24+H24+L24+P24)</f>
        <v/>
      </c>
      <c r="U24" s="124">
        <f t="shared" ref="U24:U25" si="5">IF(E24+I24+M24+Q24=0,"",E24+I24+M24+Q24)</f>
        <v>20</v>
      </c>
      <c r="V24" s="20">
        <f t="shared" ref="V24:V25" si="6">IF(F24+J24+N24+R24=0,"",F24+J24+N24+R24)</f>
        <v>2</v>
      </c>
      <c r="W24" s="51">
        <f t="shared" ref="W24:W25" si="7">IF(D24+E24+H24+I24+L24+M24+P24+Q24=0,"",D24+E24+H24+I24+L24+M24+P24+Q24)</f>
        <v>20</v>
      </c>
      <c r="X24" s="170" t="s">
        <v>155</v>
      </c>
      <c r="Y24" s="360" t="s">
        <v>157</v>
      </c>
    </row>
    <row r="25" spans="1:25" s="268" customFormat="1" ht="15.75" customHeight="1" thickBot="1" x14ac:dyDescent="0.35">
      <c r="A25" s="236" t="s">
        <v>105</v>
      </c>
      <c r="B25" s="168" t="s">
        <v>1</v>
      </c>
      <c r="C25" s="279" t="s">
        <v>31</v>
      </c>
      <c r="D25" s="267"/>
      <c r="E25" s="246"/>
      <c r="F25" s="243"/>
      <c r="G25" s="244"/>
      <c r="H25" s="245"/>
      <c r="I25" s="246">
        <v>80</v>
      </c>
      <c r="J25" s="243">
        <v>3</v>
      </c>
      <c r="K25" s="244" t="s">
        <v>97</v>
      </c>
      <c r="L25" s="245"/>
      <c r="M25" s="246"/>
      <c r="N25" s="243"/>
      <c r="O25" s="244"/>
      <c r="P25" s="245"/>
      <c r="Q25" s="246"/>
      <c r="R25" s="243"/>
      <c r="S25" s="244"/>
      <c r="T25" s="61" t="str">
        <f t="shared" si="4"/>
        <v/>
      </c>
      <c r="U25" s="124">
        <f t="shared" si="5"/>
        <v>80</v>
      </c>
      <c r="V25" s="20">
        <f t="shared" si="6"/>
        <v>3</v>
      </c>
      <c r="W25" s="51">
        <f t="shared" si="7"/>
        <v>80</v>
      </c>
      <c r="X25" s="228" t="s">
        <v>86</v>
      </c>
      <c r="Y25" s="228" t="s">
        <v>137</v>
      </c>
    </row>
    <row r="26" spans="1:25" s="9" customFormat="1" ht="15.75" customHeight="1" thickBot="1" x14ac:dyDescent="0.35">
      <c r="A26" s="21"/>
      <c r="B26" s="22"/>
      <c r="C26" s="17" t="s">
        <v>21</v>
      </c>
      <c r="D26" s="23">
        <f>IF(SUM(D10:D25)=0,"",SUM(D10:D25))</f>
        <v>100</v>
      </c>
      <c r="E26" s="23">
        <f>IF(SUM(E10:E25)=0,"",SUM(E10:E25))</f>
        <v>20</v>
      </c>
      <c r="F26" s="23">
        <f>IF(SUM(F10:F25)=0,"",SUM(F10:F25))</f>
        <v>30</v>
      </c>
      <c r="G26" s="71">
        <f>IF(SUM(D10:D25)+SUM(E10:E25)=0,"",SUM(D10:D25)+SUM(E10:E25))</f>
        <v>120</v>
      </c>
      <c r="H26" s="23">
        <f>IF(SUM(H10:H25)=0,"",SUM(H10:H25))</f>
        <v>48</v>
      </c>
      <c r="I26" s="23">
        <f>IF(SUM(I10:I25)=0,"",SUM(I10:I25))</f>
        <v>124</v>
      </c>
      <c r="J26" s="23">
        <f>IF(SUM(J10:J25)=0,"",SUM(J10:J25))</f>
        <v>23</v>
      </c>
      <c r="K26" s="71">
        <f>IF(SUM(H10:H25)+SUM(I10:I25)=0,"",SUM(H10:H25)+SUM(I10:I25))</f>
        <v>172</v>
      </c>
      <c r="L26" s="23">
        <f>IF(SUM(L10:L25)=0,"",SUM(L10:L25))</f>
        <v>20</v>
      </c>
      <c r="M26" s="23">
        <f>IF(SUM(M10:M25)=0,"",SUM(M10:M25))</f>
        <v>4</v>
      </c>
      <c r="N26" s="23">
        <f>IF(SUM(N10:N25)=0,"",SUM(N10:N25))</f>
        <v>10</v>
      </c>
      <c r="O26" s="71">
        <f>IF(SUM(L10:L25)+SUM(M10:M25)=0,"",SUM(L10:L25)+SUM(M10:M25))</f>
        <v>24</v>
      </c>
      <c r="P26" s="23">
        <f>IF(SUM(P10:P25)=0,"",SUM(P10:P25))</f>
        <v>10</v>
      </c>
      <c r="Q26" s="23" t="str">
        <f>IF(SUM(Q10:Q25)=0,"",SUM(Q10:Q25))</f>
        <v/>
      </c>
      <c r="R26" s="23">
        <f>IF(SUM(R10:R25)=0,"",SUM(R10:R25))</f>
        <v>3</v>
      </c>
      <c r="S26" s="71">
        <f>IF(SUM(P10:P25)+SUM(Q10:Q25)=0,"",SUM(P10:P25)+SUM(Q10:Q25))</f>
        <v>10</v>
      </c>
      <c r="T26" s="125">
        <f>IF(SUM(T10:T25)=0,"",SUM(T10:T25))</f>
        <v>178</v>
      </c>
      <c r="U26" s="24">
        <f>IF(SUM(U10:U25)=0,"",SUM(U10:U25))</f>
        <v>148</v>
      </c>
      <c r="V26" s="70">
        <f>IF(SUM(V10:V25)=0,"",SUM(V10:V25))</f>
        <v>66</v>
      </c>
      <c r="W26" s="60">
        <f>IF(SUM(W10:W25)=0,"",SUM(W10:W25))</f>
        <v>326</v>
      </c>
    </row>
    <row r="27" spans="1:25" s="9" customFormat="1" ht="25.5" x14ac:dyDescent="0.3">
      <c r="A27" s="280"/>
      <c r="B27" s="281"/>
      <c r="C27" s="282" t="s">
        <v>18</v>
      </c>
      <c r="D27" s="337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9"/>
      <c r="T27" s="283"/>
      <c r="U27" s="284"/>
      <c r="V27" s="284"/>
      <c r="W27" s="285"/>
      <c r="X27" s="142" t="s">
        <v>45</v>
      </c>
      <c r="Y27" s="142" t="s">
        <v>46</v>
      </c>
    </row>
    <row r="28" spans="1:25" s="268" customFormat="1" ht="15.75" customHeight="1" x14ac:dyDescent="0.2">
      <c r="A28" s="274" t="s">
        <v>65</v>
      </c>
      <c r="B28" s="176" t="s">
        <v>39</v>
      </c>
      <c r="C28" s="248" t="s">
        <v>129</v>
      </c>
      <c r="D28" s="242"/>
      <c r="E28" s="240"/>
      <c r="F28" s="240"/>
      <c r="G28" s="241"/>
      <c r="H28" s="242">
        <v>12</v>
      </c>
      <c r="I28" s="240">
        <v>4</v>
      </c>
      <c r="J28" s="240">
        <v>4</v>
      </c>
      <c r="K28" s="241" t="s">
        <v>1</v>
      </c>
      <c r="L28" s="242"/>
      <c r="M28" s="240"/>
      <c r="N28" s="240"/>
      <c r="O28" s="241"/>
      <c r="P28" s="242"/>
      <c r="Q28" s="240"/>
      <c r="R28" s="240"/>
      <c r="S28" s="180" t="s">
        <v>125</v>
      </c>
      <c r="T28" s="178">
        <f t="shared" ref="T28:T39" si="8">IF(D28+H28+L28+P28=0,"",D28+H28+L28+P28)</f>
        <v>12</v>
      </c>
      <c r="U28" s="179">
        <f t="shared" ref="U28:U39" si="9">IF(E28+I28+M28+Q28=0,"",E28+I28+M28+Q28)</f>
        <v>4</v>
      </c>
      <c r="V28" s="179">
        <f t="shared" ref="V28:V39" si="10">IF(F28+J28+N28+R28=0,"",F28+J28+N28+R28)</f>
        <v>4</v>
      </c>
      <c r="W28" s="165">
        <f t="shared" ref="W28:W39" si="11">IF(D28+E28+H28+I28+L28+M28+P28+Q28=0,"",D28+E28+H28+I28+L28+M28+P28+Q28)</f>
        <v>16</v>
      </c>
      <c r="X28" s="186" t="s">
        <v>87</v>
      </c>
      <c r="Y28" s="229" t="s">
        <v>136</v>
      </c>
    </row>
    <row r="29" spans="1:25" s="268" customFormat="1" ht="15.75" customHeight="1" x14ac:dyDescent="0.2">
      <c r="A29" s="274" t="s">
        <v>153</v>
      </c>
      <c r="B29" s="176" t="s">
        <v>39</v>
      </c>
      <c r="C29" s="248" t="s">
        <v>96</v>
      </c>
      <c r="D29" s="242"/>
      <c r="E29" s="240"/>
      <c r="F29" s="240"/>
      <c r="G29" s="241"/>
      <c r="H29" s="242"/>
      <c r="I29" s="240"/>
      <c r="J29" s="240"/>
      <c r="K29" s="241"/>
      <c r="L29" s="242">
        <v>10</v>
      </c>
      <c r="M29" s="240"/>
      <c r="N29" s="240">
        <v>3</v>
      </c>
      <c r="O29" s="241" t="s">
        <v>94</v>
      </c>
      <c r="P29" s="242"/>
      <c r="Q29" s="240"/>
      <c r="R29" s="240"/>
      <c r="S29" s="177"/>
      <c r="T29" s="178">
        <f t="shared" si="8"/>
        <v>10</v>
      </c>
      <c r="U29" s="179" t="str">
        <f t="shared" si="9"/>
        <v/>
      </c>
      <c r="V29" s="179">
        <f t="shared" si="10"/>
        <v>3</v>
      </c>
      <c r="W29" s="165">
        <f t="shared" si="11"/>
        <v>10</v>
      </c>
      <c r="X29" s="230" t="s">
        <v>85</v>
      </c>
      <c r="Y29" s="230" t="s">
        <v>147</v>
      </c>
    </row>
    <row r="30" spans="1:25" s="268" customFormat="1" ht="15.75" customHeight="1" x14ac:dyDescent="0.2">
      <c r="A30" s="274" t="s">
        <v>71</v>
      </c>
      <c r="B30" s="176" t="s">
        <v>39</v>
      </c>
      <c r="C30" s="248" t="s">
        <v>72</v>
      </c>
      <c r="D30" s="242"/>
      <c r="E30" s="240"/>
      <c r="F30" s="240"/>
      <c r="G30" s="241"/>
      <c r="H30" s="242"/>
      <c r="I30" s="240"/>
      <c r="J30" s="240"/>
      <c r="K30" s="241"/>
      <c r="L30" s="242">
        <v>20</v>
      </c>
      <c r="M30" s="240">
        <v>6</v>
      </c>
      <c r="N30" s="240">
        <v>4</v>
      </c>
      <c r="O30" s="241" t="s">
        <v>1</v>
      </c>
      <c r="P30" s="242"/>
      <c r="Q30" s="240"/>
      <c r="R30" s="240"/>
      <c r="S30" s="180" t="s">
        <v>125</v>
      </c>
      <c r="T30" s="178">
        <f t="shared" si="8"/>
        <v>20</v>
      </c>
      <c r="U30" s="179">
        <f t="shared" si="9"/>
        <v>6</v>
      </c>
      <c r="V30" s="179">
        <f t="shared" si="10"/>
        <v>4</v>
      </c>
      <c r="W30" s="165">
        <f t="shared" si="11"/>
        <v>26</v>
      </c>
      <c r="X30" s="186" t="s">
        <v>86</v>
      </c>
      <c r="Y30" s="230" t="s">
        <v>138</v>
      </c>
    </row>
    <row r="31" spans="1:25" s="268" customFormat="1" ht="15.75" customHeight="1" x14ac:dyDescent="0.2">
      <c r="A31" s="274" t="s">
        <v>68</v>
      </c>
      <c r="B31" s="176" t="s">
        <v>39</v>
      </c>
      <c r="C31" s="248" t="s">
        <v>130</v>
      </c>
      <c r="D31" s="242"/>
      <c r="E31" s="240"/>
      <c r="F31" s="240"/>
      <c r="G31" s="241"/>
      <c r="H31" s="242"/>
      <c r="I31" s="240"/>
      <c r="J31" s="240"/>
      <c r="K31" s="241"/>
      <c r="L31" s="242">
        <v>20</v>
      </c>
      <c r="M31" s="240">
        <v>6</v>
      </c>
      <c r="N31" s="240">
        <v>4</v>
      </c>
      <c r="O31" s="241" t="s">
        <v>94</v>
      </c>
      <c r="P31" s="242"/>
      <c r="Q31" s="240"/>
      <c r="R31" s="240"/>
      <c r="S31" s="177"/>
      <c r="T31" s="178">
        <f t="shared" si="8"/>
        <v>20</v>
      </c>
      <c r="U31" s="179">
        <f t="shared" si="9"/>
        <v>6</v>
      </c>
      <c r="V31" s="179">
        <f t="shared" si="10"/>
        <v>4</v>
      </c>
      <c r="W31" s="165">
        <f t="shared" si="11"/>
        <v>26</v>
      </c>
      <c r="X31" s="186" t="s">
        <v>87</v>
      </c>
      <c r="Y31" s="229" t="s">
        <v>136</v>
      </c>
    </row>
    <row r="32" spans="1:25" s="268" customFormat="1" ht="15.75" customHeight="1" x14ac:dyDescent="0.2">
      <c r="A32" s="274" t="s">
        <v>98</v>
      </c>
      <c r="B32" s="176" t="s">
        <v>39</v>
      </c>
      <c r="C32" s="275" t="s">
        <v>101</v>
      </c>
      <c r="D32" s="242"/>
      <c r="E32" s="240"/>
      <c r="F32" s="240"/>
      <c r="G32" s="241"/>
      <c r="H32" s="242"/>
      <c r="I32" s="240"/>
      <c r="J32" s="240"/>
      <c r="K32" s="241"/>
      <c r="L32" s="242"/>
      <c r="M32" s="240"/>
      <c r="N32" s="240"/>
      <c r="O32" s="241"/>
      <c r="P32" s="242">
        <v>8</v>
      </c>
      <c r="Q32" s="240"/>
      <c r="R32" s="240">
        <v>2</v>
      </c>
      <c r="S32" s="177" t="s">
        <v>94</v>
      </c>
      <c r="T32" s="178">
        <f t="shared" si="8"/>
        <v>8</v>
      </c>
      <c r="U32" s="179" t="str">
        <f t="shared" si="9"/>
        <v/>
      </c>
      <c r="V32" s="179">
        <f t="shared" si="10"/>
        <v>2</v>
      </c>
      <c r="W32" s="165">
        <f t="shared" si="11"/>
        <v>8</v>
      </c>
      <c r="X32" s="186" t="s">
        <v>85</v>
      </c>
      <c r="Y32" s="230" t="s">
        <v>119</v>
      </c>
    </row>
    <row r="33" spans="1:25" s="268" customFormat="1" ht="15.75" customHeight="1" x14ac:dyDescent="0.2">
      <c r="A33" s="274" t="s">
        <v>99</v>
      </c>
      <c r="B33" s="176" t="s">
        <v>39</v>
      </c>
      <c r="C33" s="249" t="s">
        <v>75</v>
      </c>
      <c r="D33" s="242"/>
      <c r="E33" s="240"/>
      <c r="F33" s="240"/>
      <c r="G33" s="241"/>
      <c r="H33" s="242"/>
      <c r="I33" s="240"/>
      <c r="J33" s="240"/>
      <c r="K33" s="241"/>
      <c r="L33" s="242">
        <v>20</v>
      </c>
      <c r="M33" s="240">
        <v>6</v>
      </c>
      <c r="N33" s="240">
        <v>4</v>
      </c>
      <c r="O33" s="241" t="s">
        <v>1</v>
      </c>
      <c r="P33" s="242"/>
      <c r="Q33" s="240"/>
      <c r="R33" s="240"/>
      <c r="S33" s="177" t="s">
        <v>125</v>
      </c>
      <c r="T33" s="178">
        <f t="shared" si="8"/>
        <v>20</v>
      </c>
      <c r="U33" s="179">
        <f t="shared" si="9"/>
        <v>6</v>
      </c>
      <c r="V33" s="179">
        <f t="shared" si="10"/>
        <v>4</v>
      </c>
      <c r="W33" s="165">
        <f t="shared" si="11"/>
        <v>26</v>
      </c>
      <c r="X33" s="186" t="s">
        <v>85</v>
      </c>
      <c r="Y33" s="230" t="s">
        <v>123</v>
      </c>
    </row>
    <row r="34" spans="1:25" s="268" customFormat="1" ht="15.75" customHeight="1" x14ac:dyDescent="0.2">
      <c r="A34" s="274" t="s">
        <v>73</v>
      </c>
      <c r="B34" s="176" t="s">
        <v>39</v>
      </c>
      <c r="C34" s="249" t="s">
        <v>74</v>
      </c>
      <c r="D34" s="242"/>
      <c r="E34" s="240"/>
      <c r="F34" s="240"/>
      <c r="G34" s="241"/>
      <c r="H34" s="242"/>
      <c r="I34" s="240"/>
      <c r="J34" s="240"/>
      <c r="K34" s="241"/>
      <c r="L34" s="242"/>
      <c r="M34" s="240"/>
      <c r="N34" s="240"/>
      <c r="O34" s="241"/>
      <c r="P34" s="242">
        <v>20</v>
      </c>
      <c r="Q34" s="240">
        <v>6</v>
      </c>
      <c r="R34" s="240">
        <v>4</v>
      </c>
      <c r="S34" s="177" t="s">
        <v>124</v>
      </c>
      <c r="T34" s="178">
        <f t="shared" si="8"/>
        <v>20</v>
      </c>
      <c r="U34" s="179">
        <f t="shared" si="9"/>
        <v>6</v>
      </c>
      <c r="V34" s="179">
        <f t="shared" si="10"/>
        <v>4</v>
      </c>
      <c r="W34" s="165">
        <f t="shared" si="11"/>
        <v>26</v>
      </c>
      <c r="X34" s="186" t="s">
        <v>85</v>
      </c>
      <c r="Y34" s="230" t="s">
        <v>123</v>
      </c>
    </row>
    <row r="35" spans="1:25" ht="15.75" customHeight="1" x14ac:dyDescent="0.2">
      <c r="A35" s="253" t="s">
        <v>69</v>
      </c>
      <c r="B35" s="176" t="s">
        <v>39</v>
      </c>
      <c r="C35" s="248" t="s">
        <v>70</v>
      </c>
      <c r="D35" s="242"/>
      <c r="E35" s="240"/>
      <c r="F35" s="240"/>
      <c r="G35" s="241"/>
      <c r="H35" s="242"/>
      <c r="I35" s="240"/>
      <c r="J35" s="240"/>
      <c r="K35" s="241"/>
      <c r="L35" s="242"/>
      <c r="M35" s="240"/>
      <c r="N35" s="240"/>
      <c r="O35" s="241"/>
      <c r="P35" s="242">
        <v>20</v>
      </c>
      <c r="Q35" s="240">
        <v>6</v>
      </c>
      <c r="R35" s="240">
        <v>4</v>
      </c>
      <c r="S35" s="177" t="s">
        <v>124</v>
      </c>
      <c r="T35" s="178">
        <f t="shared" si="8"/>
        <v>20</v>
      </c>
      <c r="U35" s="179">
        <f t="shared" si="9"/>
        <v>6</v>
      </c>
      <c r="V35" s="179">
        <f t="shared" si="10"/>
        <v>4</v>
      </c>
      <c r="W35" s="165">
        <f t="shared" si="11"/>
        <v>26</v>
      </c>
      <c r="X35" s="186" t="s">
        <v>86</v>
      </c>
      <c r="Y35" s="230" t="s">
        <v>138</v>
      </c>
    </row>
    <row r="36" spans="1:25" ht="15.75" customHeight="1" x14ac:dyDescent="0.2">
      <c r="A36" s="253" t="s">
        <v>100</v>
      </c>
      <c r="B36" s="176" t="s">
        <v>39</v>
      </c>
      <c r="C36" s="248" t="s">
        <v>102</v>
      </c>
      <c r="D36" s="242"/>
      <c r="E36" s="240"/>
      <c r="F36" s="240"/>
      <c r="G36" s="241"/>
      <c r="H36" s="242"/>
      <c r="I36" s="240"/>
      <c r="J36" s="240"/>
      <c r="K36" s="241"/>
      <c r="L36" s="242"/>
      <c r="M36" s="240"/>
      <c r="N36" s="240"/>
      <c r="O36" s="241"/>
      <c r="P36" s="242">
        <v>8</v>
      </c>
      <c r="Q36" s="240"/>
      <c r="R36" s="240">
        <v>2</v>
      </c>
      <c r="S36" s="177" t="s">
        <v>94</v>
      </c>
      <c r="T36" s="178">
        <f t="shared" si="8"/>
        <v>8</v>
      </c>
      <c r="U36" s="179" t="str">
        <f t="shared" si="9"/>
        <v/>
      </c>
      <c r="V36" s="179">
        <f t="shared" si="10"/>
        <v>2</v>
      </c>
      <c r="W36" s="165">
        <f t="shared" si="11"/>
        <v>8</v>
      </c>
      <c r="X36" s="186" t="s">
        <v>85</v>
      </c>
      <c r="Y36" s="230" t="s">
        <v>122</v>
      </c>
    </row>
    <row r="37" spans="1:25" ht="15.75" customHeight="1" x14ac:dyDescent="0.2">
      <c r="A37" s="254"/>
      <c r="B37" s="176" t="s">
        <v>28</v>
      </c>
      <c r="C37" s="250" t="s">
        <v>104</v>
      </c>
      <c r="D37" s="242"/>
      <c r="E37" s="240"/>
      <c r="F37" s="240"/>
      <c r="G37" s="241"/>
      <c r="H37" s="242">
        <v>12</v>
      </c>
      <c r="I37" s="240"/>
      <c r="J37" s="240">
        <v>3</v>
      </c>
      <c r="K37" s="241" t="s">
        <v>94</v>
      </c>
      <c r="L37" s="242"/>
      <c r="M37" s="240"/>
      <c r="N37" s="238"/>
      <c r="O37" s="241"/>
      <c r="P37" s="242"/>
      <c r="Q37" s="240"/>
      <c r="R37" s="238"/>
      <c r="S37" s="177"/>
      <c r="T37" s="178">
        <f t="shared" si="8"/>
        <v>12</v>
      </c>
      <c r="U37" s="179" t="str">
        <f t="shared" si="9"/>
        <v/>
      </c>
      <c r="V37" s="179">
        <f t="shared" si="10"/>
        <v>3</v>
      </c>
      <c r="W37" s="165">
        <f t="shared" si="11"/>
        <v>12</v>
      </c>
      <c r="X37" s="182"/>
      <c r="Y37" s="247"/>
    </row>
    <row r="38" spans="1:25" ht="18.75" customHeight="1" x14ac:dyDescent="0.25">
      <c r="A38" s="253" t="s">
        <v>145</v>
      </c>
      <c r="B38" s="78" t="s">
        <v>1</v>
      </c>
      <c r="C38" s="251" t="s">
        <v>144</v>
      </c>
      <c r="D38" s="242"/>
      <c r="E38" s="240"/>
      <c r="F38" s="240"/>
      <c r="G38" s="241"/>
      <c r="H38" s="242"/>
      <c r="I38" s="240"/>
      <c r="J38" s="240"/>
      <c r="K38" s="241"/>
      <c r="L38" s="242"/>
      <c r="M38" s="240">
        <v>8</v>
      </c>
      <c r="N38" s="240">
        <v>5</v>
      </c>
      <c r="O38" s="241" t="s">
        <v>94</v>
      </c>
      <c r="P38" s="242"/>
      <c r="Q38" s="240"/>
      <c r="R38" s="240"/>
      <c r="S38" s="177"/>
      <c r="T38" s="178" t="str">
        <f t="shared" si="8"/>
        <v/>
      </c>
      <c r="U38" s="179">
        <f t="shared" si="9"/>
        <v>8</v>
      </c>
      <c r="V38" s="179">
        <f t="shared" si="10"/>
        <v>5</v>
      </c>
      <c r="W38" s="165">
        <f t="shared" si="11"/>
        <v>8</v>
      </c>
      <c r="X38" s="170" t="s">
        <v>87</v>
      </c>
      <c r="Y38" s="229" t="s">
        <v>136</v>
      </c>
    </row>
    <row r="39" spans="1:25" ht="15.75" customHeight="1" thickBot="1" x14ac:dyDescent="0.35">
      <c r="A39" s="253" t="s">
        <v>146</v>
      </c>
      <c r="B39" s="78" t="s">
        <v>1</v>
      </c>
      <c r="C39" s="251" t="s">
        <v>103</v>
      </c>
      <c r="D39" s="245"/>
      <c r="E39" s="246"/>
      <c r="F39" s="252"/>
      <c r="G39" s="244"/>
      <c r="H39" s="245"/>
      <c r="I39" s="246"/>
      <c r="J39" s="252"/>
      <c r="K39" s="244"/>
      <c r="L39" s="245"/>
      <c r="M39" s="246"/>
      <c r="N39" s="252"/>
      <c r="O39" s="244"/>
      <c r="P39" s="245"/>
      <c r="Q39" s="246">
        <v>12</v>
      </c>
      <c r="R39" s="252">
        <v>15</v>
      </c>
      <c r="S39" s="177" t="s">
        <v>94</v>
      </c>
      <c r="T39" s="36" t="str">
        <f t="shared" si="8"/>
        <v/>
      </c>
      <c r="U39" s="20">
        <f t="shared" si="9"/>
        <v>12</v>
      </c>
      <c r="V39" s="20">
        <f t="shared" si="10"/>
        <v>15</v>
      </c>
      <c r="W39" s="51">
        <f t="shared" si="11"/>
        <v>12</v>
      </c>
      <c r="X39" s="170" t="s">
        <v>87</v>
      </c>
      <c r="Y39" s="229" t="s">
        <v>136</v>
      </c>
    </row>
    <row r="40" spans="1:25" s="9" customFormat="1" ht="15.75" customHeight="1" thickBot="1" x14ac:dyDescent="0.35">
      <c r="A40" s="21"/>
      <c r="B40" s="22"/>
      <c r="C40" s="69" t="s">
        <v>19</v>
      </c>
      <c r="D40" s="23" t="str">
        <f>IF(SUM(D28:D39)=0,"",SUM(D28:D39))</f>
        <v/>
      </c>
      <c r="E40" s="24" t="str">
        <f>IF(SUM(E28:E39)=0,"",SUM(E28:E39))</f>
        <v/>
      </c>
      <c r="F40" s="24" t="str">
        <f>IF(SUM(F28:F39)=0,"",SUM(F28:F39))</f>
        <v/>
      </c>
      <c r="G40" s="72" t="str">
        <f>IF(SUM(D28:D39)+SUM(E28:E39)=0,"",SUM(D28:D39)+SUM(E28:E39))</f>
        <v/>
      </c>
      <c r="H40" s="23">
        <f>IF(SUM(H28:H39)=0,"",SUM(H28:H39))</f>
        <v>24</v>
      </c>
      <c r="I40" s="24">
        <f>IF(SUM(I28:I39)=0,"",SUM(I28:I39))</f>
        <v>4</v>
      </c>
      <c r="J40" s="24">
        <f>IF(SUM(J28:J39)=0,"",SUM(J28:J39))</f>
        <v>7</v>
      </c>
      <c r="K40" s="72">
        <f>IF(SUM(H28:H39)+SUM(I28:I39)=0,"",SUM(H28:H39)+SUM(I28:I39))</f>
        <v>28</v>
      </c>
      <c r="L40" s="24">
        <f>IF(SUM(L28:L39)=0,"",SUM(L28:L39))</f>
        <v>70</v>
      </c>
      <c r="M40" s="24">
        <f>IF(SUM(M28:M39)=0,"",SUM(M28:M39))</f>
        <v>26</v>
      </c>
      <c r="N40" s="24">
        <f>IF(SUM(N28:N39)=0,"",SUM(N28:N39))</f>
        <v>20</v>
      </c>
      <c r="O40" s="72">
        <f>IF(SUM(L28:L39)+SUM(M28:M39)=0,"",SUM(L28:L39)+SUM(M28:M39))</f>
        <v>96</v>
      </c>
      <c r="P40" s="24">
        <f>IF(SUM(P28:P39)=0,"",SUM(P28:P39))</f>
        <v>56</v>
      </c>
      <c r="Q40" s="24">
        <f>IF(SUM(Q28:Q39)=0,"",SUM(Q28:Q39))</f>
        <v>24</v>
      </c>
      <c r="R40" s="24">
        <f>IF(SUM(R28:R39)=0,"",SUM(R28:R39))</f>
        <v>27</v>
      </c>
      <c r="S40" s="72">
        <f>IF(SUM(P28:P39)+SUM(Q28:Q39)=0,"",SUM(P28:P39)+SUM(Q28:Q39))</f>
        <v>80</v>
      </c>
      <c r="T40" s="56">
        <f>IF(SUM(T28:T39)=0,"",SUM(T28:T39))</f>
        <v>150</v>
      </c>
      <c r="U40" s="24">
        <f>IF(SUM(U28:U39)=0,"",SUM(U28:U39))</f>
        <v>54</v>
      </c>
      <c r="V40" s="24">
        <f>IF(SUM(V28:V39)=0,"",SUM(V28:V39))</f>
        <v>54</v>
      </c>
      <c r="W40" s="60">
        <f>IF(SUM(W28:W39)=0,"",SUM(W28:W39))</f>
        <v>204</v>
      </c>
      <c r="X40" s="148"/>
      <c r="Y40" s="143"/>
    </row>
    <row r="41" spans="1:25" s="46" customFormat="1" ht="21.95" customHeight="1" thickBot="1" x14ac:dyDescent="0.35">
      <c r="A41" s="133"/>
      <c r="B41" s="134"/>
      <c r="C41" s="135" t="s">
        <v>30</v>
      </c>
      <c r="D41" s="136">
        <f>IF(SUM(D10:D21)+SUM(D22:D25)+SUM(D28:D39)=0,"",SUM(D10:D21)+SUM(D22:D25)+SUM(D28:D39))</f>
        <v>100</v>
      </c>
      <c r="E41" s="129">
        <f>IF(SUM(E10:E21)+SUM(E22:E25)+SUM(E28:E39)=0,"",SUM(E10:E21)+SUM(E22:E25)+SUM(E28:E39))</f>
        <v>20</v>
      </c>
      <c r="F41" s="137">
        <f>IF(SUM(F10:F21)+SUM(F22:F25)+SUM(F28:F39)=0,"",SUM(F10:F21)+SUM(F22:F25)+SUM(F28:F39))</f>
        <v>30</v>
      </c>
      <c r="G41" s="130">
        <f>IF(SUM(D10:D21)+SUM(E10:E21)+SUM(D22:D25)+SUM(E22:E25)+SUM(D28:D39)+SUM(E28:E39)=0,"",SUM(D10:D21)+SUM(E10:E21)+SUM(D22:D25)+SUM(E22:E25)+SUM(D28:D39)+SUM(E28:E39))</f>
        <v>120</v>
      </c>
      <c r="H41" s="136">
        <f>IF(SUM(H10:H21)+SUM(H22:H25)+SUM(H28:H39)=0,"",SUM(H10:H21)+SUM(H22:H25)+SUM(H28:H39))</f>
        <v>72</v>
      </c>
      <c r="I41" s="129">
        <f>IF(SUM(I10:I21)+SUM(I22:I25)+SUM(I28:I39)=0,"",SUM(I10:I21)+SUM(I22:I25)+SUM(I28:I39))</f>
        <v>128</v>
      </c>
      <c r="J41" s="129">
        <f>IF(SUM(J10:J21)+SUM(J22:J25)+SUM(J28:J39)=0,"",SUM(J10:J21)+SUM(J22:J25)+SUM(J28:J39))</f>
        <v>30</v>
      </c>
      <c r="K41" s="130">
        <f>IF(SUM(H10:H21)+SUM(I10:I21)+SUM(H22:H25)+SUM(I22:I25)+SUM(H28:H39)+SUM(I28:I39)=0,"",SUM(H10:H21)+SUM(I10:I21)+SUM(H22:H25)+SUM(I22:I25)+SUM(H28:H39)+SUM(I28:I39))</f>
        <v>200</v>
      </c>
      <c r="L41" s="129">
        <f>IF(SUM(L10:L21)+SUM(L22:L25)+SUM(L28:L39)=0,"",SUM(L10:L21)+SUM(L22:L25)+SUM(L28:L39))</f>
        <v>90</v>
      </c>
      <c r="M41" s="129">
        <f>IF(SUM(M10:M21)+SUM(M22:M25)+SUM(M28:M39)=0,"",SUM(M10:M21)+SUM(M22:M25)+SUM(M28:M39))</f>
        <v>30</v>
      </c>
      <c r="N41" s="129">
        <f>IF(SUM(N10:N21)+SUM(N22:N25)+SUM(N28:N39)=0,"",SUM(N10:N21)+SUM(N22:N25)+SUM(N28:N39))</f>
        <v>30</v>
      </c>
      <c r="O41" s="130">
        <f>IF(SUM(L10:L21)+SUM(M10:M21)+SUM(L22:L25)+SUM(M22:M25)+SUM(L28:L39)+SUM(M28:M39)=0,"",SUM(L10:L21)+SUM(M10:M21)+SUM(L22:L25)+SUM(M22:M25)+SUM(L28:L39)+SUM(M28:M39))</f>
        <v>120</v>
      </c>
      <c r="P41" s="129">
        <f>IF(SUM(P10:P21)+SUM(P22:P25)+SUM(P28:P39)=0,"",SUM(P10:P21)+SUM(P22:P25)+SUM(P28:P39))</f>
        <v>66</v>
      </c>
      <c r="Q41" s="129">
        <f>IF(SUM(Q10:Q21)+SUM(Q22:Q25)+SUM(Q28:Q39)=0,"",SUM(Q10:Q21)+SUM(Q22:Q25)+SUM(Q28:Q39))</f>
        <v>24</v>
      </c>
      <c r="R41" s="129">
        <f>IF(SUM(R10:R21)+SUM(R22:R25)+SUM(R28:R39)=0,"",SUM(R10:R21)+SUM(R22:R25)+SUM(R28:R39))</f>
        <v>30</v>
      </c>
      <c r="S41" s="130">
        <f>IF(SUM(P10:P21)+SUM(Q10:Q21)+SUM(P22:P25)+SUM(Q22:Q25)+SUM(P28:P39)+SUM(Q28:Q39)=0,"",SUM(P10:P21)+SUM(Q10:Q21)+SUM(P22:P25)+SUM(Q22:Q25)+SUM(P28:P39)+SUM(Q28:Q39))</f>
        <v>90</v>
      </c>
      <c r="T41" s="132">
        <f>IF(SUM(T10:T21)+SUM(T22:T25)+SUM(T28:T39)=0,"",SUM(T10:T21)+SUM(T22:T25)+SUM(T28:T39))</f>
        <v>328</v>
      </c>
      <c r="U41" s="129">
        <f>IF(SUM(U10:U21)+SUM(U22:U25)+SUM(U28:U39)=0,"",SUM(U10:U21)+SUM(U22:U25)+SUM(U28:U39))</f>
        <v>202</v>
      </c>
      <c r="V41" s="129">
        <f>IF(SUM(V10:V21)+SUM(V22:V25)+SUM(V28:V39)=0,"",SUM(V10:V21)+SUM(V22:V25)+SUM(V28:V39))</f>
        <v>120</v>
      </c>
      <c r="W41" s="138">
        <f>IF(SUM(W10:W21)+SUM(W22:W25)+SUM(W28:W39)=0,"",SUM(W10:W21)+SUM(W22:W25)+SUM(W28:W39))</f>
        <v>530</v>
      </c>
    </row>
    <row r="42" spans="1:25" ht="25.5" x14ac:dyDescent="0.3">
      <c r="A42" s="27"/>
      <c r="B42" s="28"/>
      <c r="C42" s="29" t="s">
        <v>7</v>
      </c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88"/>
      <c r="U42" s="89"/>
      <c r="V42" s="89"/>
      <c r="W42" s="90"/>
      <c r="X42" s="142" t="s">
        <v>45</v>
      </c>
      <c r="Y42" s="142" t="s">
        <v>46</v>
      </c>
    </row>
    <row r="43" spans="1:25" ht="15.75" customHeight="1" x14ac:dyDescent="0.2">
      <c r="A43" s="233" t="s">
        <v>106</v>
      </c>
      <c r="B43" s="168" t="s">
        <v>40</v>
      </c>
      <c r="C43" s="255" t="s">
        <v>107</v>
      </c>
      <c r="D43" s="166"/>
      <c r="E43" s="167"/>
      <c r="F43" s="168" t="s">
        <v>27</v>
      </c>
      <c r="G43" s="173"/>
      <c r="H43" s="166"/>
      <c r="I43" s="167"/>
      <c r="J43" s="168" t="s">
        <v>27</v>
      </c>
      <c r="K43" s="173"/>
      <c r="L43" s="166"/>
      <c r="M43" s="167"/>
      <c r="N43" s="168" t="s">
        <v>27</v>
      </c>
      <c r="O43" s="173"/>
      <c r="P43" s="166"/>
      <c r="Q43" s="167"/>
      <c r="R43" s="168" t="s">
        <v>27</v>
      </c>
      <c r="S43" s="173"/>
      <c r="T43" s="172" t="str">
        <f t="shared" ref="T43:T47" si="12">IF(D43+H43+L43+P43=0,"",D43+H43+L43+P43)</f>
        <v/>
      </c>
      <c r="U43" s="164" t="str">
        <f t="shared" ref="U43:U47" si="13">IF(E43+I43+M43+Q43=0,"",E43+I43+M43+Q43)</f>
        <v/>
      </c>
      <c r="V43" s="168" t="s">
        <v>27</v>
      </c>
      <c r="W43" s="165" t="str">
        <f t="shared" ref="W43:W47" si="14">IF(D43+E43+H43+I43+L43+M43+P43+Q43=0,"",D43+E43+H43+I43+L43+M43+P43+Q43)</f>
        <v/>
      </c>
      <c r="X43" s="186" t="s">
        <v>86</v>
      </c>
      <c r="Y43" s="229" t="s">
        <v>140</v>
      </c>
    </row>
    <row r="44" spans="1:25" ht="15.75" customHeight="1" x14ac:dyDescent="0.2">
      <c r="A44" s="233" t="s">
        <v>108</v>
      </c>
      <c r="B44" s="168" t="s">
        <v>40</v>
      </c>
      <c r="C44" s="256" t="s">
        <v>109</v>
      </c>
      <c r="D44" s="166"/>
      <c r="E44" s="167"/>
      <c r="F44" s="168" t="s">
        <v>27</v>
      </c>
      <c r="G44" s="173"/>
      <c r="H44" s="166"/>
      <c r="I44" s="167"/>
      <c r="J44" s="168" t="s">
        <v>27</v>
      </c>
      <c r="K44" s="173"/>
      <c r="L44" s="166"/>
      <c r="M44" s="167"/>
      <c r="N44" s="168" t="s">
        <v>27</v>
      </c>
      <c r="O44" s="173"/>
      <c r="P44" s="166"/>
      <c r="Q44" s="167"/>
      <c r="R44" s="168" t="s">
        <v>27</v>
      </c>
      <c r="S44" s="173"/>
      <c r="T44" s="172" t="str">
        <f t="shared" si="12"/>
        <v/>
      </c>
      <c r="U44" s="164" t="str">
        <f t="shared" si="13"/>
        <v/>
      </c>
      <c r="V44" s="168" t="s">
        <v>27</v>
      </c>
      <c r="W44" s="165" t="str">
        <f t="shared" si="14"/>
        <v/>
      </c>
      <c r="X44" s="186" t="s">
        <v>86</v>
      </c>
      <c r="Y44" s="229" t="s">
        <v>140</v>
      </c>
    </row>
    <row r="45" spans="1:25" ht="15.75" customHeight="1" x14ac:dyDescent="0.2">
      <c r="A45" s="169"/>
      <c r="B45" s="168"/>
      <c r="C45" s="187"/>
      <c r="D45" s="166"/>
      <c r="E45" s="167"/>
      <c r="F45" s="168" t="s">
        <v>27</v>
      </c>
      <c r="G45" s="173"/>
      <c r="H45" s="166"/>
      <c r="I45" s="167"/>
      <c r="J45" s="168" t="s">
        <v>27</v>
      </c>
      <c r="K45" s="173"/>
      <c r="L45" s="166"/>
      <c r="M45" s="167"/>
      <c r="N45" s="168" t="s">
        <v>27</v>
      </c>
      <c r="O45" s="173"/>
      <c r="P45" s="166"/>
      <c r="Q45" s="167"/>
      <c r="R45" s="168" t="s">
        <v>27</v>
      </c>
      <c r="S45" s="173"/>
      <c r="T45" s="172" t="str">
        <f t="shared" si="12"/>
        <v/>
      </c>
      <c r="U45" s="164" t="str">
        <f t="shared" si="13"/>
        <v/>
      </c>
      <c r="V45" s="168" t="s">
        <v>27</v>
      </c>
      <c r="W45" s="165" t="str">
        <f t="shared" si="14"/>
        <v/>
      </c>
      <c r="X45" s="191"/>
      <c r="Y45" s="174"/>
    </row>
    <row r="46" spans="1:25" ht="15.75" customHeight="1" x14ac:dyDescent="0.2">
      <c r="A46" s="169"/>
      <c r="B46" s="168"/>
      <c r="C46" s="188"/>
      <c r="D46" s="166"/>
      <c r="E46" s="167"/>
      <c r="F46" s="168" t="s">
        <v>27</v>
      </c>
      <c r="G46" s="173"/>
      <c r="H46" s="166"/>
      <c r="I46" s="167"/>
      <c r="J46" s="168" t="s">
        <v>27</v>
      </c>
      <c r="K46" s="173"/>
      <c r="L46" s="166"/>
      <c r="M46" s="167"/>
      <c r="N46" s="168" t="s">
        <v>27</v>
      </c>
      <c r="O46" s="173"/>
      <c r="P46" s="166"/>
      <c r="Q46" s="167"/>
      <c r="R46" s="168" t="s">
        <v>27</v>
      </c>
      <c r="S46" s="173"/>
      <c r="T46" s="172" t="str">
        <f t="shared" si="12"/>
        <v/>
      </c>
      <c r="U46" s="164" t="str">
        <f t="shared" si="13"/>
        <v/>
      </c>
      <c r="V46" s="168" t="s">
        <v>27</v>
      </c>
      <c r="W46" s="165" t="str">
        <f t="shared" si="14"/>
        <v/>
      </c>
      <c r="X46" s="170"/>
      <c r="Y46" s="170"/>
    </row>
    <row r="47" spans="1:25" ht="15.75" customHeight="1" thickBot="1" x14ac:dyDescent="0.25">
      <c r="A47" s="193"/>
      <c r="B47" s="168"/>
      <c r="C47" s="189"/>
      <c r="D47" s="166"/>
      <c r="E47" s="167"/>
      <c r="F47" s="168" t="s">
        <v>27</v>
      </c>
      <c r="G47" s="173"/>
      <c r="H47" s="166"/>
      <c r="I47" s="167"/>
      <c r="J47" s="168" t="s">
        <v>27</v>
      </c>
      <c r="K47" s="173"/>
      <c r="L47" s="166"/>
      <c r="M47" s="167"/>
      <c r="N47" s="168" t="s">
        <v>27</v>
      </c>
      <c r="O47" s="173"/>
      <c r="P47" s="166"/>
      <c r="Q47" s="167"/>
      <c r="R47" s="168" t="s">
        <v>27</v>
      </c>
      <c r="S47" s="173"/>
      <c r="T47" s="172" t="str">
        <f t="shared" si="12"/>
        <v/>
      </c>
      <c r="U47" s="164" t="str">
        <f t="shared" si="13"/>
        <v/>
      </c>
      <c r="V47" s="168" t="s">
        <v>27</v>
      </c>
      <c r="W47" s="190" t="str">
        <f t="shared" si="14"/>
        <v/>
      </c>
      <c r="X47" s="192"/>
      <c r="Y47" s="170"/>
    </row>
    <row r="48" spans="1:25" ht="15.75" customHeight="1" thickBot="1" x14ac:dyDescent="0.35">
      <c r="A48" s="30"/>
      <c r="B48" s="31"/>
      <c r="C48" s="58" t="s">
        <v>22</v>
      </c>
      <c r="D48" s="57" t="str">
        <f>IF(SUM(D43:D47)=0,"",SUM(D43:D47))</f>
        <v/>
      </c>
      <c r="E48" s="57" t="str">
        <f>IF(SUM(E43:E47)=0,"",SUM(E43:E47))</f>
        <v/>
      </c>
      <c r="F48" s="73" t="s">
        <v>27</v>
      </c>
      <c r="G48" s="71" t="str">
        <f>IF(SUM(D43:D47)+SUM(E43:E47)=0,"",SUM(D43:D47)+SUM(E43:E47))</f>
        <v/>
      </c>
      <c r="H48" s="74" t="str">
        <f>IF(SUM(H43:H47)=0,"",SUM(H43:H47))</f>
        <v/>
      </c>
      <c r="I48" s="57" t="str">
        <f>IF(SUM(I43:I47)=0,"",SUM(I43:I47))</f>
        <v/>
      </c>
      <c r="J48" s="32" t="s">
        <v>27</v>
      </c>
      <c r="K48" s="71" t="str">
        <f>IF(SUM(H43:H47)+SUM(I43:I47)=0,"",SUM(H43:H47)+SUM(I43:I47))</f>
        <v/>
      </c>
      <c r="L48" s="57" t="str">
        <f>IF(SUM(L43:L47)=0,"",SUM(L43:L47))</f>
        <v/>
      </c>
      <c r="M48" s="57" t="str">
        <f>IF(SUM(M43:M47)=0,"",SUM(M43:M47))</f>
        <v/>
      </c>
      <c r="N48" s="32" t="s">
        <v>27</v>
      </c>
      <c r="O48" s="71" t="str">
        <f>IF(SUM(L43:L47)+SUM(M43:M47)=0,"",SUM(L43:L47)+SUM(M43:M47))</f>
        <v/>
      </c>
      <c r="P48" s="57" t="str">
        <f>IF(SUM(P43:P47)=0,"",SUM(P43:P47))</f>
        <v/>
      </c>
      <c r="Q48" s="57" t="str">
        <f>IF(SUM(Q43:Q47)=0,"",SUM(Q43:Q47))</f>
        <v/>
      </c>
      <c r="R48" s="32" t="s">
        <v>27</v>
      </c>
      <c r="S48" s="57" t="str">
        <f>IF(SUM(S43:S47)=0,"",SUM(S43:S47))</f>
        <v/>
      </c>
      <c r="T48" s="59" t="str">
        <f>IF(SUM(T43:T47)=0,"",SUM(T43:T47))</f>
        <v/>
      </c>
      <c r="U48" s="57" t="str">
        <f>IF(SUM(U43:U47)=0,"",SUM(U43:U47))</f>
        <v/>
      </c>
      <c r="V48" s="32" t="s">
        <v>27</v>
      </c>
      <c r="W48" s="147" t="str">
        <f>IF(SUM(W43:W47)=0,"",SUM(W43:W47))</f>
        <v/>
      </c>
      <c r="X48" s="3"/>
      <c r="Y48" s="3"/>
    </row>
    <row r="49" spans="1:25" ht="25.5" x14ac:dyDescent="0.3">
      <c r="A49" s="27"/>
      <c r="B49" s="28"/>
      <c r="C49" s="29" t="s">
        <v>110</v>
      </c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88"/>
      <c r="U49" s="89"/>
      <c r="V49" s="150"/>
      <c r="W49" s="149"/>
      <c r="X49" s="151" t="s">
        <v>45</v>
      </c>
      <c r="Y49" s="142" t="s">
        <v>46</v>
      </c>
    </row>
    <row r="50" spans="1:25" ht="15.75" customHeight="1" x14ac:dyDescent="0.25">
      <c r="A50" s="253" t="s">
        <v>145</v>
      </c>
      <c r="B50" s="78" t="s">
        <v>1</v>
      </c>
      <c r="C50" s="251" t="s">
        <v>144</v>
      </c>
      <c r="D50" s="166"/>
      <c r="E50" s="167"/>
      <c r="F50" s="167"/>
      <c r="G50" s="173"/>
      <c r="H50" s="166"/>
      <c r="I50" s="167"/>
      <c r="J50" s="167"/>
      <c r="K50" s="173"/>
      <c r="L50" s="166"/>
      <c r="M50" s="167"/>
      <c r="N50" s="167"/>
      <c r="O50" s="173"/>
      <c r="P50" s="166"/>
      <c r="Q50" s="167"/>
      <c r="R50" s="167"/>
      <c r="S50" s="173"/>
      <c r="T50" s="172" t="str">
        <f t="shared" ref="T50" si="15">IF(D50+H50+L50+P50=0,"",D50+H50+L50+P50)</f>
        <v/>
      </c>
      <c r="U50" s="164" t="str">
        <f t="shared" ref="U50" si="16">IF(E50+I50+M50+Q50=0,"",E50+I50+M50+Q50)</f>
        <v/>
      </c>
      <c r="V50" s="164" t="str">
        <f t="shared" ref="V50" si="17">IF(F50+J50+N50+R50=0,"",F50+J50+N50+R50)</f>
        <v/>
      </c>
      <c r="W50" s="165" t="str">
        <f t="shared" ref="W50" si="18">IF(D50+E50+H50+I50+L50+M50+P50+Q50=0,"",D50+E50+H50+I50+L50+M50+P50+Q50)</f>
        <v/>
      </c>
      <c r="X50" s="186" t="s">
        <v>86</v>
      </c>
      <c r="Y50" s="229" t="s">
        <v>136</v>
      </c>
    </row>
    <row r="51" spans="1:25" ht="15.75" customHeight="1" x14ac:dyDescent="0.3">
      <c r="A51" s="253" t="s">
        <v>146</v>
      </c>
      <c r="B51" s="78" t="s">
        <v>1</v>
      </c>
      <c r="C51" s="251" t="s">
        <v>103</v>
      </c>
      <c r="D51" s="7"/>
      <c r="E51" s="6"/>
      <c r="F51" s="152"/>
      <c r="G51" s="8"/>
      <c r="H51" s="7"/>
      <c r="I51" s="6"/>
      <c r="J51" s="152"/>
      <c r="K51" s="8"/>
      <c r="L51" s="7"/>
      <c r="M51" s="6"/>
      <c r="N51" s="152"/>
      <c r="O51" s="8"/>
      <c r="P51" s="7"/>
      <c r="Q51" s="6"/>
      <c r="R51" s="152"/>
      <c r="S51" s="8"/>
      <c r="T51" s="36" t="str">
        <f t="shared" ref="T51:T53" si="19">IF(D51+H51+L51+P51=0,"",D51+H51+L51+P51)</f>
        <v/>
      </c>
      <c r="U51" s="20" t="str">
        <f t="shared" ref="U51:U53" si="20">IF(E51+I51+M51+Q51=0,"",E51+I51+M51+Q51)</f>
        <v/>
      </c>
      <c r="V51" s="25"/>
      <c r="W51" s="51" t="str">
        <f t="shared" ref="W51:W53" si="21">IF(D51+E51+H51+I51+L51+M51+P51+Q51=0,"",D51+E51+H51+I51+L51+M51+P51+Q51)</f>
        <v/>
      </c>
      <c r="X51" s="186" t="s">
        <v>86</v>
      </c>
      <c r="Y51" s="229" t="s">
        <v>136</v>
      </c>
    </row>
    <row r="52" spans="1:25" ht="15.75" customHeight="1" x14ac:dyDescent="0.3">
      <c r="A52" s="79"/>
      <c r="B52" s="78"/>
      <c r="C52" s="80"/>
      <c r="D52" s="7"/>
      <c r="E52" s="6"/>
      <c r="F52" s="152"/>
      <c r="G52" s="8"/>
      <c r="H52" s="7"/>
      <c r="I52" s="6"/>
      <c r="J52" s="152"/>
      <c r="K52" s="8"/>
      <c r="L52" s="7"/>
      <c r="M52" s="6"/>
      <c r="N52" s="152"/>
      <c r="O52" s="8"/>
      <c r="P52" s="7"/>
      <c r="Q52" s="6"/>
      <c r="R52" s="152"/>
      <c r="S52" s="8"/>
      <c r="T52" s="36" t="str">
        <f t="shared" si="19"/>
        <v/>
      </c>
      <c r="U52" s="20" t="str">
        <f t="shared" si="20"/>
        <v/>
      </c>
      <c r="V52" s="25"/>
      <c r="W52" s="51" t="str">
        <f t="shared" si="21"/>
        <v/>
      </c>
      <c r="X52" s="140"/>
      <c r="Y52" s="257"/>
    </row>
    <row r="53" spans="1:25" ht="15.75" customHeight="1" thickBot="1" x14ac:dyDescent="0.35">
      <c r="A53" s="86"/>
      <c r="B53" s="78"/>
      <c r="C53" s="87"/>
      <c r="D53" s="7"/>
      <c r="E53" s="6"/>
      <c r="F53" s="153"/>
      <c r="G53" s="8"/>
      <c r="H53" s="7"/>
      <c r="I53" s="6"/>
      <c r="J53" s="152"/>
      <c r="K53" s="8"/>
      <c r="L53" s="7"/>
      <c r="M53" s="6"/>
      <c r="N53" s="152"/>
      <c r="O53" s="8"/>
      <c r="P53" s="7"/>
      <c r="Q53" s="6"/>
      <c r="R53" s="152"/>
      <c r="S53" s="8"/>
      <c r="T53" s="36" t="str">
        <f t="shared" si="19"/>
        <v/>
      </c>
      <c r="U53" s="20" t="str">
        <f t="shared" si="20"/>
        <v/>
      </c>
      <c r="V53" s="25"/>
      <c r="W53" s="146" t="str">
        <f t="shared" si="21"/>
        <v/>
      </c>
      <c r="X53" s="144"/>
      <c r="Y53" s="141"/>
    </row>
    <row r="54" spans="1:25" ht="15.75" customHeight="1" thickBot="1" x14ac:dyDescent="0.35">
      <c r="A54" s="30"/>
      <c r="B54" s="31"/>
      <c r="C54" s="58" t="s">
        <v>44</v>
      </c>
      <c r="D54" s="57" t="str">
        <f>IF(SUM(D50:D53)=0,"",SUM(D50:D53))</f>
        <v/>
      </c>
      <c r="E54" s="57" t="str">
        <f>IF(SUM(E50:E53)=0,"",SUM(E50:E53))</f>
        <v/>
      </c>
      <c r="F54" s="154" t="str">
        <f>IF(SUM(F50:F53)=0,"",SUM(F50:F53))</f>
        <v/>
      </c>
      <c r="G54" s="71" t="str">
        <f>IF(SUM(D50:D53)+SUM(E50:E53)=0,"",SUM(D50:D53)+SUM(E50:E53))</f>
        <v/>
      </c>
      <c r="H54" s="74" t="str">
        <f>IF(SUM(H50:H53)=0,"",SUM(H50:H53))</f>
        <v/>
      </c>
      <c r="I54" s="57" t="str">
        <f>IF(SUM(I50:I53)=0,"",SUM(I50:I53))</f>
        <v/>
      </c>
      <c r="J54" s="154" t="str">
        <f>IF(SUM(J50:J53)=0,"",SUM(J50:J53))</f>
        <v/>
      </c>
      <c r="K54" s="71" t="str">
        <f>IF(SUM(H50:H53)+SUM(I50:I53)=0,"",SUM(H50:H53)+SUM(I50:I53))</f>
        <v/>
      </c>
      <c r="L54" s="57" t="str">
        <f>IF(SUM(L50:L53)=0,"",SUM(L50:L53))</f>
        <v/>
      </c>
      <c r="M54" s="57" t="str">
        <f>IF(SUM(M50:M53)=0,"",SUM(M50:M53))</f>
        <v/>
      </c>
      <c r="N54" s="154" t="str">
        <f>IF(SUM(N50:N53)=0,"",SUM(N50:N53))</f>
        <v/>
      </c>
      <c r="O54" s="71" t="str">
        <f>IF(SUM(L50:L53)+SUM(M50:M53)=0,"",SUM(L50:L53)+SUM(M50:M53))</f>
        <v/>
      </c>
      <c r="P54" s="57" t="str">
        <f t="shared" ref="P54:W54" si="22">IF(SUM(P50:P53)=0,"",SUM(P50:P53))</f>
        <v/>
      </c>
      <c r="Q54" s="57" t="str">
        <f t="shared" si="22"/>
        <v/>
      </c>
      <c r="R54" s="154" t="str">
        <f t="shared" si="22"/>
        <v/>
      </c>
      <c r="S54" s="57" t="str">
        <f t="shared" si="22"/>
        <v/>
      </c>
      <c r="T54" s="59" t="str">
        <f t="shared" si="22"/>
        <v/>
      </c>
      <c r="U54" s="57" t="str">
        <f t="shared" si="22"/>
        <v/>
      </c>
      <c r="V54" s="154" t="str">
        <f t="shared" si="22"/>
        <v/>
      </c>
      <c r="W54" s="145" t="str">
        <f t="shared" si="22"/>
        <v/>
      </c>
    </row>
    <row r="55" spans="1:25" s="68" customFormat="1" ht="21.95" customHeight="1" thickBot="1" x14ac:dyDescent="0.3">
      <c r="A55" s="126"/>
      <c r="B55" s="127"/>
      <c r="C55" s="128" t="s">
        <v>36</v>
      </c>
      <c r="D55" s="129">
        <f>IF(SUM(D10:D21)+SUM(D22:D25)+SUM(D28:D39)+SUM(D50:D53)=0,"",SUM(D10:D21)+SUM(D22:D25)+SUM(D28:D39)+SUM(D50:D53))</f>
        <v>100</v>
      </c>
      <c r="E55" s="129">
        <f>IF(SUM(E10:E21)+SUM(E22:E25)+SUM(E28:E39)+SUM(E50:E53)=0,"",SUM(E10:E21)+SUM(E22:E25)+SUM(E28:E39)+SUM(E50:E53))</f>
        <v>20</v>
      </c>
      <c r="F55" s="129">
        <f>IF(SUM(F10:F21)+SUM(F22:F25)+SUM(F28:F39)+SUM(F50:F53)=0,"",SUM(F10:F21)+SUM(F22:F25)+SUM(F28:F39)+SUM(F50:F53))</f>
        <v>30</v>
      </c>
      <c r="G55" s="130">
        <f>IF(SUM(D10:D21)+SUM(E10:E21)+SUM(D22:D25)+SUM(E22:E25)+SUM(D28:D39)+SUM(E28:E39)+SUM(D50:D53)+SUM(E50:E53)=0,"",(SUM(D10:D21)+SUM(E10:E21)+SUM(D22:D25)+SUM(E22:E25)+SUM(D28:D39)+SUM(E28:E39)+SUM(D50:D53)+SUM(E50:E53)))</f>
        <v>120</v>
      </c>
      <c r="H55" s="131">
        <f>IF(SUM(H10:H21)+SUM(H22:H25)+SUM(H28:H39)+SUM(H50:H53)=0,"",SUM(H10:H21)+SUM(H22:H25)+SUM(H28:H39)+SUM(H50:H53))</f>
        <v>72</v>
      </c>
      <c r="I55" s="129">
        <f>IF(SUM(I10:I21)+SUM(I22:I25)+SUM(I28:I39)+SUM(I50:I53)=0,"",SUM(I10:I21)+SUM(I22:I25)+SUM(I28:I39)+SUM(I50:I53))</f>
        <v>128</v>
      </c>
      <c r="J55" s="129">
        <f>IF(SUM(J10:J21)+SUM(J22:J25)+SUM(J28:J39)+SUM(J50:J53)=0,"",SUM(J10:J21)+SUM(J22:J25)+SUM(J28:J39)+SUM(J50:J53))</f>
        <v>30</v>
      </c>
      <c r="K55" s="130">
        <f>IF(SUM(H10:H21)+SUM(I10:I21)+SUM(H22:H25)+SUM(I22:I25)+SUM(H28:H39)+SUM(I28:I39)+SUM(H50:H53)+SUM(I50:I53)=0,"",(SUM(H10:H21)+SUM(I10:I21)+SUM(H22:H25)+SUM(I22:I25)+SUM(H28:H39)+SUM(I28:I39)+SUM(H50:H53)+SUM(I50:I53)))</f>
        <v>200</v>
      </c>
      <c r="L55" s="129">
        <f>IF(SUM(L10:L21)+SUM(L22:L25)+SUM(L28:L39)+SUM(L50:L53)=0,"",SUM(L10:L21)+SUM(L22:L25)+SUM(L28:L39)+SUM(L50:L53))</f>
        <v>90</v>
      </c>
      <c r="M55" s="129">
        <f>IF(SUM(M10:M21)+SUM(M22:M25)+SUM(M28:M39)+SUM(M50:M53)=0,"",SUM(M10:M21)+SUM(M22:M25)+SUM(M28:M39)+SUM(M50:M53))</f>
        <v>30</v>
      </c>
      <c r="N55" s="129">
        <f>IF(SUM(N10:N21)+SUM(N22:N25)+SUM(N28:N39)+SUM(N50:N53)=0,"",SUM(N10:N21)+SUM(N22:N25)+SUM(N28:N39)+SUM(N50:N53))</f>
        <v>30</v>
      </c>
      <c r="O55" s="130">
        <f>IF(SUM(L10:L21)+SUM(M10:M21)+SUM(L22:L25)+SUM(M22:M25)+SUM(L28:L39)+SUM(M28:M39)+SUM(L50:L53)+SUM(M50:M53)=0,"",(SUM(L10:L21)+SUM(M10:M21)+SUM(L22:L25)+SUM(M22:M25)+SUM(L28:L39)+SUM(M28:M39)+SUM(L50:L53)+SUM(M50:M53)))</f>
        <v>120</v>
      </c>
      <c r="P55" s="129">
        <f>IF(SUM(P10:P21)+SUM(P22:P25)+SUM(P28:P39)+SUM(P50:P53)=0,"",SUM(P10:P21)+SUM(P22:P25)+SUM(P28:P39)+SUM(P50:P53))</f>
        <v>66</v>
      </c>
      <c r="Q55" s="129">
        <f>IF(SUM(Q10:Q21)+SUM(Q22:Q25)+SUM(Q28:Q39)+SUM(Q50:Q53)=0,"",SUM(Q10:Q21)+SUM(Q22:Q25)+SUM(Q28:Q39)+SUM(Q50:Q53))</f>
        <v>24</v>
      </c>
      <c r="R55" s="129">
        <f>IF(SUM(R10:R21)+SUM(R22:R25)+SUM(R28:R39)+SUM(R50:R53)=0,"",SUM(R10:R21)+SUM(R22:R25)+SUM(R28:R39)+SUM(R50:R53))</f>
        <v>30</v>
      </c>
      <c r="S55" s="130">
        <f>IF(SUM(P10:P21)+SUM(Q10:Q21)+SUM(P22:P25)+SUM(Q22:Q25)+SUM(P28:P39)+SUM(Q28:Q39)+SUM(P50:P53)+SUM(Q50:Q53)=0,"",(SUM(P10:P21)+SUM(Q10:Q21)+SUM(P22:P25)+SUM(Q22:Q25)+SUM(P28:P39)+SUM(Q28:Q39)+SUM(P50:P53)+SUM(Q50:Q53)))</f>
        <v>90</v>
      </c>
      <c r="T55" s="132">
        <f>IF(SUM(T10:T21)+SUM(T22:T25)+SUM(T28:T39)+SUM(T50:T53)=0,"",SUM(T10:T21)+SUM(T22:T25)+SUM(T28:T39)+SUM(T50:T53))</f>
        <v>328</v>
      </c>
      <c r="U55" s="129">
        <f>IF(SUM(U10:U21)+SUM(U22:U25)+SUM(U28:U39)+SUM(U50:U53)=0,"",SUM(U10:U21)+SUM(U22:U25)+SUM(U28:U39)+SUM(U50:U53))</f>
        <v>202</v>
      </c>
      <c r="V55" s="129">
        <f>IF(SUM(V10:V21)+SUM(V22:V25)+SUM(V28:V39)+SUM(V50:V53)=0,"",SUM(V10:V21)+SUM(V22:V25)+SUM(V28:V39)+SUM(V50:V53))</f>
        <v>120</v>
      </c>
      <c r="W55" s="138">
        <f>IF(SUM(W10:W21)+SUM(W22:W25)+SUM(W28:W39)+SUM(W50:W53)=0,"",SUM(W10:W21)+SUM(W22:W25)+SUM(W28:W39)+SUM(W50:W53))</f>
        <v>530</v>
      </c>
    </row>
    <row r="56" spans="1:25" ht="26.25" thickBot="1" x14ac:dyDescent="0.35">
      <c r="A56" s="27"/>
      <c r="B56" s="28"/>
      <c r="C56" s="37" t="s">
        <v>8</v>
      </c>
      <c r="D56" s="318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20"/>
      <c r="T56" s="91"/>
      <c r="U56" s="92"/>
      <c r="V56" s="92"/>
      <c r="W56" s="93"/>
      <c r="X56" s="151" t="s">
        <v>45</v>
      </c>
      <c r="Y56" s="142" t="s">
        <v>46</v>
      </c>
    </row>
    <row r="57" spans="1:25" s="277" customFormat="1" ht="15.75" customHeight="1" x14ac:dyDescent="0.3">
      <c r="A57" s="276" t="s">
        <v>111</v>
      </c>
      <c r="B57" s="82" t="s">
        <v>28</v>
      </c>
      <c r="C57" s="278" t="s">
        <v>115</v>
      </c>
      <c r="D57" s="52"/>
      <c r="E57" s="45"/>
      <c r="F57" s="45"/>
      <c r="G57" s="53"/>
      <c r="H57" s="52"/>
      <c r="I57" s="45"/>
      <c r="J57" s="45"/>
      <c r="K57" s="54"/>
      <c r="L57" s="55"/>
      <c r="M57" s="45"/>
      <c r="N57" s="45"/>
      <c r="O57" s="53"/>
      <c r="P57" s="52"/>
      <c r="Q57" s="45"/>
      <c r="R57" s="45"/>
      <c r="S57" s="54"/>
      <c r="T57" s="310"/>
      <c r="U57" s="311"/>
      <c r="V57" s="312"/>
      <c r="W57" s="308"/>
      <c r="X57" s="170" t="s">
        <v>85</v>
      </c>
      <c r="Y57" s="228" t="s">
        <v>154</v>
      </c>
    </row>
    <row r="58" spans="1:25" s="3" customFormat="1" ht="15.75" customHeight="1" x14ac:dyDescent="0.3">
      <c r="A58" s="161" t="s">
        <v>112</v>
      </c>
      <c r="B58" s="25" t="s">
        <v>28</v>
      </c>
      <c r="C58" s="198" t="s">
        <v>116</v>
      </c>
      <c r="D58" s="52"/>
      <c r="E58" s="45"/>
      <c r="F58" s="45"/>
      <c r="G58" s="53"/>
      <c r="H58" s="52"/>
      <c r="I58" s="45"/>
      <c r="J58" s="45"/>
      <c r="K58" s="54"/>
      <c r="L58" s="55"/>
      <c r="M58" s="45"/>
      <c r="N58" s="45"/>
      <c r="O58" s="53"/>
      <c r="P58" s="7"/>
      <c r="Q58" s="6"/>
      <c r="R58" s="6"/>
      <c r="S58" s="11"/>
      <c r="T58" s="313"/>
      <c r="U58" s="314"/>
      <c r="V58" s="315"/>
      <c r="W58" s="309"/>
      <c r="X58" s="194" t="s">
        <v>128</v>
      </c>
      <c r="Y58" s="175" t="s">
        <v>139</v>
      </c>
    </row>
    <row r="59" spans="1:25" s="3" customFormat="1" ht="15.75" customHeight="1" x14ac:dyDescent="0.3">
      <c r="A59" s="264" t="s">
        <v>113</v>
      </c>
      <c r="B59" s="25" t="s">
        <v>28</v>
      </c>
      <c r="C59" s="259" t="s">
        <v>117</v>
      </c>
      <c r="D59" s="52"/>
      <c r="E59" s="45"/>
      <c r="F59" s="45"/>
      <c r="G59" s="53"/>
      <c r="H59" s="52"/>
      <c r="I59" s="45"/>
      <c r="J59" s="45"/>
      <c r="K59" s="54"/>
      <c r="L59" s="55"/>
      <c r="M59" s="45"/>
      <c r="N59" s="45"/>
      <c r="O59" s="53"/>
      <c r="P59" s="7"/>
      <c r="Q59" s="6"/>
      <c r="R59" s="6"/>
      <c r="S59" s="11"/>
      <c r="T59" s="156"/>
      <c r="U59" s="157"/>
      <c r="V59" s="158"/>
      <c r="W59" s="155"/>
      <c r="X59" s="194" t="s">
        <v>86</v>
      </c>
      <c r="Y59" s="258" t="s">
        <v>138</v>
      </c>
    </row>
    <row r="60" spans="1:25" s="3" customFormat="1" ht="15.75" customHeight="1" x14ac:dyDescent="0.3">
      <c r="A60" s="233" t="s">
        <v>114</v>
      </c>
      <c r="B60" s="25" t="s">
        <v>28</v>
      </c>
      <c r="C60" s="260" t="s">
        <v>118</v>
      </c>
      <c r="D60" s="52"/>
      <c r="E60" s="45"/>
      <c r="F60" s="45"/>
      <c r="G60" s="53"/>
      <c r="H60" s="52"/>
      <c r="I60" s="45"/>
      <c r="J60" s="45"/>
      <c r="K60" s="54"/>
      <c r="L60" s="55"/>
      <c r="M60" s="45"/>
      <c r="N60" s="45"/>
      <c r="O60" s="53"/>
      <c r="P60" s="7"/>
      <c r="Q60" s="6"/>
      <c r="R60" s="6"/>
      <c r="S60" s="11"/>
      <c r="T60" s="156"/>
      <c r="U60" s="157"/>
      <c r="V60" s="158"/>
      <c r="W60" s="155"/>
      <c r="X60" s="170" t="s">
        <v>85</v>
      </c>
      <c r="Y60" s="228" t="s">
        <v>154</v>
      </c>
    </row>
    <row r="61" spans="1:25" s="3" customFormat="1" ht="15.75" customHeight="1" x14ac:dyDescent="0.3">
      <c r="A61" s="265" t="s">
        <v>141</v>
      </c>
      <c r="B61" s="25" t="s">
        <v>28</v>
      </c>
      <c r="C61" s="261" t="s">
        <v>132</v>
      </c>
      <c r="D61" s="52"/>
      <c r="E61" s="45"/>
      <c r="F61" s="45"/>
      <c r="G61" s="53"/>
      <c r="H61" s="52"/>
      <c r="I61" s="45"/>
      <c r="J61" s="45"/>
      <c r="K61" s="54"/>
      <c r="L61" s="55"/>
      <c r="M61" s="45"/>
      <c r="N61" s="45"/>
      <c r="O61" s="53"/>
      <c r="P61" s="7"/>
      <c r="Q61" s="6"/>
      <c r="R61" s="6"/>
      <c r="S61" s="11"/>
      <c r="T61" s="156"/>
      <c r="U61" s="157"/>
      <c r="V61" s="158"/>
      <c r="W61" s="155"/>
      <c r="X61" s="186" t="s">
        <v>87</v>
      </c>
      <c r="Y61" s="230" t="s">
        <v>140</v>
      </c>
    </row>
    <row r="62" spans="1:25" s="3" customFormat="1" ht="15.75" customHeight="1" x14ac:dyDescent="0.3">
      <c r="A62" s="266" t="s">
        <v>142</v>
      </c>
      <c r="B62" s="83" t="s">
        <v>28</v>
      </c>
      <c r="C62" s="262" t="s">
        <v>143</v>
      </c>
      <c r="D62" s="52"/>
      <c r="E62" s="45"/>
      <c r="F62" s="45"/>
      <c r="G62" s="53"/>
      <c r="H62" s="52"/>
      <c r="I62" s="45"/>
      <c r="J62" s="45"/>
      <c r="K62" s="54"/>
      <c r="L62" s="55"/>
      <c r="M62" s="45"/>
      <c r="N62" s="45"/>
      <c r="O62" s="53"/>
      <c r="P62" s="7"/>
      <c r="Q62" s="6"/>
      <c r="R62" s="6"/>
      <c r="S62" s="11"/>
      <c r="T62" s="120"/>
      <c r="U62" s="121"/>
      <c r="V62" s="122"/>
      <c r="W62" s="162"/>
      <c r="X62" s="186" t="s">
        <v>87</v>
      </c>
      <c r="Y62" s="229" t="s">
        <v>149</v>
      </c>
    </row>
    <row r="63" spans="1:25" s="3" customFormat="1" ht="15.75" customHeight="1" x14ac:dyDescent="0.3">
      <c r="A63" s="197"/>
      <c r="B63" s="83"/>
      <c r="C63" s="263"/>
      <c r="D63" s="52"/>
      <c r="E63" s="45"/>
      <c r="F63" s="45"/>
      <c r="G63" s="53"/>
      <c r="H63" s="52"/>
      <c r="I63" s="45"/>
      <c r="J63" s="45"/>
      <c r="K63" s="54"/>
      <c r="L63" s="55"/>
      <c r="M63" s="45"/>
      <c r="N63" s="45"/>
      <c r="O63" s="53"/>
      <c r="P63" s="7"/>
      <c r="Q63" s="6"/>
      <c r="R63" s="6"/>
      <c r="S63" s="11"/>
      <c r="T63" s="120"/>
      <c r="U63" s="121"/>
      <c r="V63" s="122"/>
      <c r="W63" s="162"/>
      <c r="X63" s="144"/>
      <c r="Y63" s="231"/>
    </row>
    <row r="64" spans="1:25" s="3" customFormat="1" ht="15.75" customHeight="1" thickBot="1" x14ac:dyDescent="0.35">
      <c r="A64" s="119"/>
      <c r="B64" s="83"/>
      <c r="C64" s="123"/>
      <c r="D64" s="52"/>
      <c r="E64" s="45"/>
      <c r="F64" s="45"/>
      <c r="G64" s="53"/>
      <c r="H64" s="52"/>
      <c r="I64" s="45"/>
      <c r="J64" s="45"/>
      <c r="K64" s="54"/>
      <c r="L64" s="55"/>
      <c r="M64" s="45"/>
      <c r="N64" s="45"/>
      <c r="O64" s="53"/>
      <c r="P64" s="7"/>
      <c r="Q64" s="6"/>
      <c r="R64" s="6"/>
      <c r="S64" s="11"/>
      <c r="T64" s="120"/>
      <c r="U64" s="121"/>
      <c r="V64" s="122"/>
      <c r="W64" s="162"/>
      <c r="X64" s="144"/>
      <c r="Y64" s="231"/>
    </row>
    <row r="65" spans="1:25" s="3" customFormat="1" ht="17.25" thickTop="1" thickBot="1" x14ac:dyDescent="0.25">
      <c r="A65" s="294"/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6"/>
      <c r="Y65" s="232"/>
    </row>
    <row r="66" spans="1:25" s="3" customFormat="1" ht="15.95" customHeight="1" thickTop="1" x14ac:dyDescent="0.3">
      <c r="A66" s="161" t="s">
        <v>105</v>
      </c>
      <c r="B66" s="26" t="s">
        <v>40</v>
      </c>
      <c r="C66" s="12" t="s">
        <v>31</v>
      </c>
      <c r="D66" s="94"/>
      <c r="E66" s="94"/>
      <c r="F66" s="94"/>
      <c r="G66" s="94"/>
      <c r="H66" s="94"/>
      <c r="I66" s="116">
        <v>80</v>
      </c>
      <c r="J66" s="116"/>
      <c r="K66" s="199" t="s">
        <v>131</v>
      </c>
      <c r="L66" s="94"/>
      <c r="M66" s="94"/>
      <c r="N66" s="94"/>
      <c r="O66" s="94"/>
      <c r="P66" s="94"/>
      <c r="Q66" s="94"/>
      <c r="R66" s="94"/>
      <c r="S66" s="94"/>
      <c r="T66" s="95"/>
      <c r="U66" s="96"/>
      <c r="V66" s="96"/>
      <c r="W66" s="97"/>
      <c r="X66" s="170" t="s">
        <v>86</v>
      </c>
      <c r="Y66" s="228" t="s">
        <v>137</v>
      </c>
    </row>
    <row r="67" spans="1:25" s="3" customFormat="1" ht="15.75" customHeight="1" x14ac:dyDescent="0.3">
      <c r="A67" s="84"/>
      <c r="B67" s="26"/>
      <c r="C67" s="44"/>
      <c r="D67" s="50"/>
      <c r="E67" s="50"/>
      <c r="F67" s="81"/>
      <c r="G67" s="81"/>
      <c r="H67" s="81"/>
      <c r="I67" s="50"/>
      <c r="J67" s="81"/>
      <c r="K67" s="81"/>
      <c r="L67" s="81"/>
      <c r="M67" s="50"/>
      <c r="N67" s="81"/>
      <c r="O67" s="81"/>
      <c r="P67" s="81"/>
      <c r="Q67" s="50"/>
      <c r="R67" s="81"/>
      <c r="S67" s="81"/>
      <c r="T67" s="98"/>
      <c r="U67" s="99"/>
      <c r="V67" s="99"/>
      <c r="W67" s="100"/>
    </row>
    <row r="68" spans="1:25" s="3" customFormat="1" ht="15.75" customHeight="1" thickBot="1" x14ac:dyDescent="0.35">
      <c r="A68" s="85"/>
      <c r="B68" s="47"/>
      <c r="C68" s="48"/>
      <c r="D68" s="10"/>
      <c r="E68" s="10"/>
      <c r="F68" s="49"/>
      <c r="G68" s="49"/>
      <c r="H68" s="49"/>
      <c r="I68" s="10"/>
      <c r="J68" s="49"/>
      <c r="K68" s="49"/>
      <c r="L68" s="49"/>
      <c r="M68" s="10"/>
      <c r="N68" s="49"/>
      <c r="O68" s="49"/>
      <c r="P68" s="49"/>
      <c r="Q68" s="10"/>
      <c r="R68" s="49"/>
      <c r="S68" s="49"/>
      <c r="T68" s="101"/>
      <c r="U68" s="102"/>
      <c r="V68" s="102"/>
      <c r="W68" s="103"/>
    </row>
    <row r="69" spans="1:25" s="3" customFormat="1" ht="8.1" customHeight="1" thickTop="1" thickBot="1" x14ac:dyDescent="0.25">
      <c r="A69" s="304"/>
      <c r="B69" s="305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6"/>
    </row>
    <row r="70" spans="1:25" s="3" customFormat="1" ht="15.75" customHeight="1" thickTop="1" x14ac:dyDescent="0.2">
      <c r="A70" s="292" t="s">
        <v>29</v>
      </c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104"/>
      <c r="U70" s="104"/>
      <c r="V70" s="104"/>
      <c r="W70" s="105"/>
    </row>
    <row r="71" spans="1:25" s="3" customFormat="1" ht="15.75" customHeight="1" x14ac:dyDescent="0.3">
      <c r="A71" s="39"/>
      <c r="B71" s="25"/>
      <c r="C71" s="13" t="s">
        <v>24</v>
      </c>
      <c r="D71" s="38"/>
      <c r="E71" s="42"/>
      <c r="F71" s="20"/>
      <c r="G71" s="33" t="str">
        <f>IF(COUNTIF(G10:G53,"A")=0,"",COUNTIF(G10:G53,"A"))</f>
        <v/>
      </c>
      <c r="H71" s="38"/>
      <c r="I71" s="42"/>
      <c r="J71" s="20"/>
      <c r="K71" s="33" t="str">
        <f>IF(COUNTIF(K10:K53,"A")=0,"",COUNTIF(K10:K53,"A"))</f>
        <v/>
      </c>
      <c r="L71" s="38"/>
      <c r="M71" s="42"/>
      <c r="N71" s="20"/>
      <c r="O71" s="33" t="str">
        <f>IF(COUNTIF(O10:O53,"A")=0,"",COUNTIF(O10:O53,"A"))</f>
        <v/>
      </c>
      <c r="P71" s="38"/>
      <c r="Q71" s="42"/>
      <c r="R71" s="20"/>
      <c r="S71" s="33" t="str">
        <f>IF(COUNTIF(S10:S53,"A")=0,"",COUNTIF(S10:S53,"A"))</f>
        <v/>
      </c>
      <c r="T71" s="61"/>
      <c r="U71" s="42"/>
      <c r="V71" s="20"/>
      <c r="W71" s="117"/>
    </row>
    <row r="72" spans="1:25" s="3" customFormat="1" ht="15.75" customHeight="1" x14ac:dyDescent="0.3">
      <c r="A72" s="14"/>
      <c r="B72" s="25"/>
      <c r="C72" s="13" t="s">
        <v>25</v>
      </c>
      <c r="D72" s="38"/>
      <c r="E72" s="42"/>
      <c r="F72" s="20"/>
      <c r="G72" s="33" t="str">
        <f>IF(COUNTIF(G10:G53,"B")=0,"",COUNTIF(G10:G53,"B"))</f>
        <v/>
      </c>
      <c r="H72" s="38"/>
      <c r="I72" s="42"/>
      <c r="J72" s="20"/>
      <c r="K72" s="33" t="str">
        <f>IF(COUNTIF(K10:K53,"B")=0,"",COUNTIF(K10:K53,"B"))</f>
        <v/>
      </c>
      <c r="L72" s="38"/>
      <c r="M72" s="42"/>
      <c r="N72" s="20"/>
      <c r="O72" s="33" t="str">
        <f>IF(COUNTIF(O10:O53,"B")=0,"",COUNTIF(O10:O53,"B"))</f>
        <v/>
      </c>
      <c r="P72" s="38"/>
      <c r="Q72" s="42"/>
      <c r="R72" s="20"/>
      <c r="S72" s="33" t="str">
        <f>IF(COUNTIF(S10:S53,"B")=0,"",COUNTIF(S10:S53,"B"))</f>
        <v/>
      </c>
      <c r="T72" s="61"/>
      <c r="U72" s="42"/>
      <c r="V72" s="20"/>
      <c r="W72" s="117"/>
    </row>
    <row r="73" spans="1:25" s="3" customFormat="1" ht="15.75" customHeight="1" x14ac:dyDescent="0.3">
      <c r="A73" s="14"/>
      <c r="B73" s="25"/>
      <c r="C73" s="13" t="s">
        <v>47</v>
      </c>
      <c r="D73" s="38"/>
      <c r="E73" s="42"/>
      <c r="F73" s="20"/>
      <c r="G73" s="33" t="str">
        <f>IF(COUNTIF(G11:G54,"B(Z)")=0,"",COUNTIF(G11:G54,"B(Z)"))</f>
        <v/>
      </c>
      <c r="H73" s="38"/>
      <c r="I73" s="42"/>
      <c r="J73" s="20"/>
      <c r="K73" s="33" t="str">
        <f>IF(COUNTIF(K11:K54,"B(Z)")=0,"",COUNTIF(K11:K54,"B(Z)"))</f>
        <v/>
      </c>
      <c r="L73" s="38"/>
      <c r="M73" s="42"/>
      <c r="N73" s="20"/>
      <c r="O73" s="33" t="str">
        <f>IF(COUNTIF(O11:O54,"B(Z)")=0,"",COUNTIF(O11:O54,"B(Z)"))</f>
        <v/>
      </c>
      <c r="P73" s="38"/>
      <c r="Q73" s="42"/>
      <c r="R73" s="20"/>
      <c r="S73" s="33" t="str">
        <f>IF(COUNTIF(S11:S54,"B(Z)")=0,"",COUNTIF(S11:S54,"B(Z)"))</f>
        <v/>
      </c>
      <c r="T73" s="61"/>
      <c r="U73" s="42"/>
      <c r="V73" s="20"/>
      <c r="W73" s="117"/>
    </row>
    <row r="74" spans="1:25" s="3" customFormat="1" ht="15.75" customHeight="1" x14ac:dyDescent="0.3">
      <c r="A74" s="14"/>
      <c r="B74" s="25"/>
      <c r="C74" s="13" t="s">
        <v>48</v>
      </c>
      <c r="D74" s="38"/>
      <c r="E74" s="42"/>
      <c r="F74" s="20"/>
      <c r="G74" s="33">
        <f>IF(COUNTIF(G10:G53,"ÉÉ")=0,"",COUNTIF(G10:G53,"ÉÉ"))</f>
        <v>6</v>
      </c>
      <c r="H74" s="38"/>
      <c r="I74" s="42"/>
      <c r="J74" s="20"/>
      <c r="K74" s="33">
        <f>IF(COUNTIF(K10:K53,"ÉÉ")=0,"",COUNTIF(K10:K53,"ÉÉ"))</f>
        <v>1</v>
      </c>
      <c r="L74" s="38"/>
      <c r="M74" s="42"/>
      <c r="N74" s="20"/>
      <c r="O74" s="33">
        <f>IF(COUNTIF(O10:O53,"ÉÉ")=0,"",COUNTIF(O10:O53,"ÉÉ"))</f>
        <v>5</v>
      </c>
      <c r="P74" s="38"/>
      <c r="Q74" s="42"/>
      <c r="R74" s="20"/>
      <c r="S74" s="33">
        <f>IF(COUNTIF(S10:S53,"ÉÉ")=0,"",COUNTIF(S10:S53,"ÉÉ"))</f>
        <v>4</v>
      </c>
      <c r="T74" s="61"/>
      <c r="U74" s="42"/>
      <c r="V74" s="20"/>
      <c r="W74" s="117"/>
    </row>
    <row r="75" spans="1:25" s="3" customFormat="1" ht="15.75" customHeight="1" x14ac:dyDescent="0.3">
      <c r="A75" s="14"/>
      <c r="B75" s="106"/>
      <c r="C75" s="13" t="s">
        <v>49</v>
      </c>
      <c r="D75" s="107"/>
      <c r="E75" s="108"/>
      <c r="F75" s="109"/>
      <c r="G75" s="33" t="str">
        <f>IF(COUNTIF(G10:G53,"ÉÉ(Z)")=0,"",COUNTIF(G10:G53,"ÉÉ(Z)"))</f>
        <v/>
      </c>
      <c r="H75" s="107"/>
      <c r="I75" s="108"/>
      <c r="J75" s="109"/>
      <c r="K75" s="33" t="str">
        <f>IF(COUNTIF(K10:K53,"ÉÉ(Z)")=0,"",COUNTIF(K10:K53,"ÉÉ(Z)"))</f>
        <v/>
      </c>
      <c r="L75" s="107"/>
      <c r="M75" s="108"/>
      <c r="N75" s="109"/>
      <c r="O75" s="33" t="str">
        <f>IF(COUNTIF(O10:O53,"ÉÉ(Z)")=0,"",COUNTIF(O10:O53,"ÉÉ(Z)"))</f>
        <v/>
      </c>
      <c r="P75" s="107"/>
      <c r="Q75" s="108"/>
      <c r="R75" s="109"/>
      <c r="S75" s="33">
        <f>IF(COUNTIF(S10:S53,"ÉÉ(Z)")=0,"",COUNTIF(S10:S53,"ÉÉ(Z)"))</f>
        <v>2</v>
      </c>
      <c r="T75" s="110"/>
      <c r="U75" s="108"/>
      <c r="V75" s="109"/>
      <c r="W75" s="117"/>
    </row>
    <row r="76" spans="1:25" s="3" customFormat="1" ht="15.75" customHeight="1" x14ac:dyDescent="0.3">
      <c r="A76" s="14"/>
      <c r="B76" s="25"/>
      <c r="C76" s="13" t="s">
        <v>50</v>
      </c>
      <c r="D76" s="38"/>
      <c r="E76" s="42"/>
      <c r="F76" s="20"/>
      <c r="G76" s="33" t="str">
        <f>IF(COUNTIF(G10:G53,"GYJ")=0,"",COUNTIF(G10:G53,"GYJ"))</f>
        <v/>
      </c>
      <c r="H76" s="38"/>
      <c r="I76" s="42"/>
      <c r="J76" s="20"/>
      <c r="K76" s="33">
        <f>IF(COUNTIF(K10:K53,"GYJ")=0,"",COUNTIF(K10:K53,"GYJ"))</f>
        <v>4</v>
      </c>
      <c r="L76" s="38"/>
      <c r="M76" s="42"/>
      <c r="N76" s="20"/>
      <c r="O76" s="33" t="str">
        <f>IF(COUNTIF(O10:O53,"GYJ")=0,"",COUNTIF(O10:O53,"GYJ"))</f>
        <v/>
      </c>
      <c r="P76" s="38"/>
      <c r="Q76" s="42"/>
      <c r="R76" s="20"/>
      <c r="S76" s="33" t="str">
        <f>IF(COUNTIF(S10:S53,"GYJ")=0,"",COUNTIF(S10:S53,"GYJ"))</f>
        <v/>
      </c>
      <c r="T76" s="61"/>
      <c r="U76" s="42"/>
      <c r="V76" s="20"/>
      <c r="W76" s="117"/>
    </row>
    <row r="77" spans="1:25" s="3" customFormat="1" ht="15.75" customHeight="1" x14ac:dyDescent="0.3">
      <c r="A77" s="14"/>
      <c r="B77" s="25"/>
      <c r="C77" s="13" t="s">
        <v>51</v>
      </c>
      <c r="D77" s="38"/>
      <c r="E77" s="42"/>
      <c r="F77" s="20"/>
      <c r="G77" s="33" t="str">
        <f>IF(COUNTIF(G10:G53,"GYJ(Z)")=0,"",COUNTIF(G10:G53,"GYJ(Z)"))</f>
        <v/>
      </c>
      <c r="H77" s="38"/>
      <c r="I77" s="42"/>
      <c r="J77" s="20"/>
      <c r="K77" s="33" t="str">
        <f>IF(COUNTIF(K10:K53,"GYJ(Z)")=0,"",COUNTIF(K10:K53,"GYJ(Z)"))</f>
        <v/>
      </c>
      <c r="L77" s="38"/>
      <c r="M77" s="42"/>
      <c r="N77" s="20"/>
      <c r="O77" s="33" t="str">
        <f>IF(COUNTIF(O10:O53,"GYJ(Z)")=0,"",COUNTIF(O10:O53,"GYJ(Z)"))</f>
        <v/>
      </c>
      <c r="P77" s="38"/>
      <c r="Q77" s="42"/>
      <c r="R77" s="20"/>
      <c r="S77" s="33" t="str">
        <f>IF(COUNTIF(S10:S53,"GYJ(Z)")=0,"",COUNTIF(S10:S53,"GYJ(Z)"))</f>
        <v/>
      </c>
      <c r="T77" s="61"/>
      <c r="U77" s="42"/>
      <c r="V77" s="20"/>
      <c r="W77" s="117"/>
    </row>
    <row r="78" spans="1:25" s="3" customFormat="1" ht="15.75" customHeight="1" x14ac:dyDescent="0.3">
      <c r="A78" s="14"/>
      <c r="B78" s="25"/>
      <c r="C78" s="13" t="s">
        <v>41</v>
      </c>
      <c r="D78" s="38"/>
      <c r="E78" s="42"/>
      <c r="F78" s="20"/>
      <c r="G78" s="33">
        <f>IF(COUNTIF(G10:G53,"K")=0,"",COUNTIF(G10:G53,"K"))</f>
        <v>1</v>
      </c>
      <c r="H78" s="38"/>
      <c r="I78" s="42"/>
      <c r="J78" s="20"/>
      <c r="K78" s="33">
        <f>IF(COUNTIF(K10:K53,"K")=0,"",COUNTIF(K10:K53,"K"))</f>
        <v>3</v>
      </c>
      <c r="L78" s="38"/>
      <c r="M78" s="42"/>
      <c r="N78" s="20"/>
      <c r="O78" s="33">
        <f>IF(COUNTIF(O10:O53,"K")=0,"",COUNTIF(O10:O53,"K"))</f>
        <v>2</v>
      </c>
      <c r="P78" s="38"/>
      <c r="Q78" s="42"/>
      <c r="R78" s="20"/>
      <c r="S78" s="33" t="str">
        <f>IF(COUNTIF(S10:S53,"K")=0,"",COUNTIF(S10:S53,"K"))</f>
        <v/>
      </c>
      <c r="T78" s="61"/>
      <c r="U78" s="42"/>
      <c r="V78" s="20"/>
      <c r="W78" s="117"/>
    </row>
    <row r="79" spans="1:25" s="3" customFormat="1" ht="15.75" customHeight="1" x14ac:dyDescent="0.3">
      <c r="A79" s="14"/>
      <c r="B79" s="25"/>
      <c r="C79" s="13" t="s">
        <v>42</v>
      </c>
      <c r="D79" s="38"/>
      <c r="E79" s="42"/>
      <c r="F79" s="20"/>
      <c r="G79" s="33" t="str">
        <f>IF(COUNTIF(G10:G53,"K(Z)")=0,"",COUNTIF(G10:G53,"K(Z)"))</f>
        <v/>
      </c>
      <c r="H79" s="38"/>
      <c r="I79" s="42"/>
      <c r="J79" s="20"/>
      <c r="K79" s="33" t="str">
        <f>IF(COUNTIF(K10:K53,"V(Z)")=0,"",COUNTIF(K10:K53,"V(Z)"))</f>
        <v/>
      </c>
      <c r="L79" s="38"/>
      <c r="M79" s="42"/>
      <c r="N79" s="20"/>
      <c r="O79" s="33" t="str">
        <f>IF(COUNTIF(O10:O53,"V(Z)")=0,"",COUNTIF(O10:O53,"V(Z)"))</f>
        <v/>
      </c>
      <c r="P79" s="38"/>
      <c r="Q79" s="42"/>
      <c r="R79" s="20"/>
      <c r="S79" s="33" t="str">
        <f>IF(COUNTIF(S10:S53,"V(Z)")=0,"",COUNTIF(S10:S53,"V(Z)"))</f>
        <v/>
      </c>
      <c r="T79" s="61"/>
      <c r="U79" s="42"/>
      <c r="V79" s="20"/>
      <c r="W79" s="117"/>
    </row>
    <row r="80" spans="1:25" s="3" customFormat="1" ht="15.75" customHeight="1" x14ac:dyDescent="0.3">
      <c r="A80" s="14"/>
      <c r="B80" s="25"/>
      <c r="C80" s="13" t="s">
        <v>26</v>
      </c>
      <c r="D80" s="38"/>
      <c r="E80" s="42"/>
      <c r="F80" s="20"/>
      <c r="G80" s="33" t="str">
        <f>IF(COUNTIF(G10:G53,"AV")=0,"",COUNTIF(G10:G53,"AV"))</f>
        <v/>
      </c>
      <c r="H80" s="38"/>
      <c r="I80" s="42"/>
      <c r="J80" s="20"/>
      <c r="K80" s="33" t="str">
        <f>IF(COUNTIF(K10:K53,"AV")=0,"",COUNTIF(K10:K53,"AV"))</f>
        <v/>
      </c>
      <c r="L80" s="38"/>
      <c r="M80" s="42"/>
      <c r="N80" s="20"/>
      <c r="O80" s="33" t="str">
        <f>IF(COUNTIF(O10:O53,"AV")=0,"",COUNTIF(O10:O53,"AV"))</f>
        <v/>
      </c>
      <c r="P80" s="38"/>
      <c r="Q80" s="42"/>
      <c r="R80" s="20"/>
      <c r="S80" s="33" t="str">
        <f>IF(COUNTIF(S10:S53,"AV")=0,"",COUNTIF(S10:S53,"AV"))</f>
        <v/>
      </c>
      <c r="T80" s="61"/>
      <c r="U80" s="42"/>
      <c r="V80" s="20"/>
      <c r="W80" s="117"/>
    </row>
    <row r="81" spans="1:39" s="3" customFormat="1" ht="15.75" customHeight="1" x14ac:dyDescent="0.3">
      <c r="A81" s="14"/>
      <c r="B81" s="25"/>
      <c r="C81" s="13" t="s">
        <v>52</v>
      </c>
      <c r="D81" s="38"/>
      <c r="E81" s="42"/>
      <c r="F81" s="20"/>
      <c r="G81" s="33" t="str">
        <f>IF(COUNTIF(G10:G53,"KV")=0,"",COUNTIF(G10:G53,"KV"))</f>
        <v/>
      </c>
      <c r="H81" s="38"/>
      <c r="I81" s="42"/>
      <c r="J81" s="20"/>
      <c r="K81" s="33" t="str">
        <f>IF(COUNTIF(K10:K53,"KV")=0,"",COUNTIF(K10:K53,"KV"))</f>
        <v/>
      </c>
      <c r="L81" s="38"/>
      <c r="M81" s="42"/>
      <c r="N81" s="20"/>
      <c r="O81" s="33" t="str">
        <f>IF(COUNTIF(O10:O53,"KV")=0,"",COUNTIF(O10:O53,"KV"))</f>
        <v/>
      </c>
      <c r="P81" s="38"/>
      <c r="Q81" s="42"/>
      <c r="R81" s="20"/>
      <c r="S81" s="33" t="str">
        <f>IF(COUNTIF(S10:S53,"KV")=0,"",COUNTIF(S10:S53,"KV"))</f>
        <v/>
      </c>
      <c r="T81" s="61"/>
      <c r="U81" s="42"/>
      <c r="V81" s="20"/>
      <c r="W81" s="117"/>
    </row>
    <row r="82" spans="1:39" s="3" customFormat="1" ht="15.75" customHeight="1" x14ac:dyDescent="0.3">
      <c r="A82" s="43"/>
      <c r="B82" s="26"/>
      <c r="C82" s="44" t="s">
        <v>53</v>
      </c>
      <c r="D82" s="40"/>
      <c r="E82" s="41"/>
      <c r="F82" s="34"/>
      <c r="G82" s="33" t="str">
        <f>IF(COUNTIF(G10:G53,"SZG")=0,"",COUNTIF(G10:G53,"SZG"))</f>
        <v/>
      </c>
      <c r="H82" s="40"/>
      <c r="I82" s="41"/>
      <c r="J82" s="34"/>
      <c r="K82" s="33" t="str">
        <f>IF(COUNTIF(K10:K53,"SZG")=0,"",COUNTIF(K10:K53,"SZG"))</f>
        <v/>
      </c>
      <c r="L82" s="40"/>
      <c r="M82" s="41"/>
      <c r="N82" s="34"/>
      <c r="O82" s="33" t="str">
        <f>IF(COUNTIF(O10:O53,"SZG")=0,"",COUNTIF(O10:O53,"SZG"))</f>
        <v/>
      </c>
      <c r="P82" s="40"/>
      <c r="Q82" s="41"/>
      <c r="R82" s="34"/>
      <c r="S82" s="33" t="str">
        <f>IF(COUNTIF(S10:S53,"SZG")=0,"",COUNTIF(S10:S53,"SZG"))</f>
        <v/>
      </c>
      <c r="T82" s="61"/>
      <c r="U82" s="42"/>
      <c r="V82" s="20"/>
      <c r="W82" s="117"/>
    </row>
    <row r="83" spans="1:39" s="3" customFormat="1" ht="15.75" customHeight="1" x14ac:dyDescent="0.3">
      <c r="A83" s="43"/>
      <c r="B83" s="26"/>
      <c r="C83" s="44" t="s">
        <v>54</v>
      </c>
      <c r="D83" s="40"/>
      <c r="E83" s="41"/>
      <c r="F83" s="34"/>
      <c r="G83" s="33" t="str">
        <f>IF(COUNTIF(G10:G53,"ZV")=0,"",COUNTIF(G10:G53,"ZV"))</f>
        <v/>
      </c>
      <c r="H83" s="40"/>
      <c r="I83" s="41"/>
      <c r="J83" s="34"/>
      <c r="K83" s="33" t="str">
        <f>IF(COUNTIF(K10:K53,"ZV")=0,"",COUNTIF(K10:K53,"ZV"))</f>
        <v/>
      </c>
      <c r="L83" s="40"/>
      <c r="M83" s="41"/>
      <c r="N83" s="34"/>
      <c r="O83" s="33" t="str">
        <f>IF(COUNTIF(O10:O53,"ZV")=0,"",COUNTIF(O10:O53,"ZV"))</f>
        <v/>
      </c>
      <c r="P83" s="40"/>
      <c r="Q83" s="41"/>
      <c r="R83" s="34"/>
      <c r="S83" s="33">
        <f>IF(COUNTIF(S10:S53,"ZV")=0,"",COUNTIF(S10:S53,"ZV"))</f>
        <v>4</v>
      </c>
      <c r="T83" s="61"/>
      <c r="U83" s="42"/>
      <c r="V83" s="20"/>
      <c r="W83" s="117"/>
    </row>
    <row r="84" spans="1:39" s="3" customFormat="1" ht="15.75" customHeight="1" thickBot="1" x14ac:dyDescent="0.35">
      <c r="A84" s="65"/>
      <c r="B84" s="47"/>
      <c r="C84" s="48" t="s">
        <v>32</v>
      </c>
      <c r="D84" s="66"/>
      <c r="E84" s="63"/>
      <c r="F84" s="64"/>
      <c r="G84" s="67">
        <f>IF(SUM(G71:G83)=0,"",SUM(G71:G83))</f>
        <v>7</v>
      </c>
      <c r="H84" s="66"/>
      <c r="I84" s="63"/>
      <c r="J84" s="64"/>
      <c r="K84" s="67">
        <f>IF(SUM(K71:K83)=0,"",SUM(K71:K83))</f>
        <v>8</v>
      </c>
      <c r="L84" s="66"/>
      <c r="M84" s="63"/>
      <c r="N84" s="64"/>
      <c r="O84" s="67">
        <f>IF(SUM(O71:O83)=0,"",SUM(O71:O83))</f>
        <v>7</v>
      </c>
      <c r="P84" s="66"/>
      <c r="Q84" s="63"/>
      <c r="R84" s="64"/>
      <c r="S84" s="67">
        <f>IF(SUM(S71:S83)=0,"",SUM(S71:S83))</f>
        <v>10</v>
      </c>
      <c r="T84" s="62"/>
      <c r="U84" s="63"/>
      <c r="V84" s="64"/>
      <c r="W84" s="118"/>
    </row>
    <row r="85" spans="1:39" s="3" customFormat="1" ht="15.75" customHeight="1" thickTop="1" x14ac:dyDescent="0.3">
      <c r="A85" s="2"/>
      <c r="B85" s="111"/>
      <c r="C85" s="111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</row>
    <row r="86" spans="1:39" s="3" customFormat="1" ht="15.75" customHeight="1" x14ac:dyDescent="0.2">
      <c r="A86" s="195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</row>
    <row r="87" spans="1:39" s="3" customFormat="1" ht="15.75" customHeight="1" x14ac:dyDescent="0.2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</row>
    <row r="88" spans="1:39" s="3" customFormat="1" ht="15.75" customHeight="1" x14ac:dyDescent="0.3">
      <c r="A88" s="2"/>
      <c r="B88" s="111"/>
      <c r="C88" s="111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</row>
    <row r="89" spans="1:39" s="3" customFormat="1" ht="15.75" customHeight="1" x14ac:dyDescent="0.3">
      <c r="A89" s="2"/>
      <c r="B89" s="111"/>
      <c r="C89" s="111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</row>
    <row r="90" spans="1:39" s="3" customFormat="1" ht="15.75" customHeight="1" x14ac:dyDescent="0.3">
      <c r="A90" s="2"/>
      <c r="B90" s="111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</row>
    <row r="91" spans="1:39" s="3" customFormat="1" ht="15.75" customHeight="1" x14ac:dyDescent="0.3">
      <c r="A91" s="2"/>
      <c r="B91" s="111"/>
      <c r="C91" s="111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</row>
    <row r="92" spans="1:39" s="3" customFormat="1" ht="15.75" customHeight="1" x14ac:dyDescent="0.3">
      <c r="A92" s="2"/>
      <c r="B92" s="111"/>
      <c r="C92" s="111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</row>
    <row r="93" spans="1:39" s="3" customFormat="1" ht="15.75" customHeight="1" x14ac:dyDescent="0.3">
      <c r="A93" s="2"/>
      <c r="B93" s="111"/>
      <c r="C93" s="111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</row>
    <row r="94" spans="1:39" s="3" customFormat="1" ht="15.75" customHeight="1" x14ac:dyDescent="0.3">
      <c r="A94" s="2"/>
      <c r="B94" s="111"/>
      <c r="C94" s="111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</row>
    <row r="95" spans="1:39" s="3" customFormat="1" ht="15.75" customHeight="1" x14ac:dyDescent="0.3">
      <c r="A95" s="2"/>
      <c r="B95" s="111"/>
      <c r="C95" s="111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</row>
    <row r="96" spans="1:39" s="3" customFormat="1" ht="15.75" customHeight="1" x14ac:dyDescent="0.3">
      <c r="A96" s="2"/>
      <c r="B96" s="111"/>
      <c r="C96" s="111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</row>
    <row r="97" spans="1:23" s="3" customFormat="1" ht="15.75" customHeight="1" x14ac:dyDescent="0.3">
      <c r="A97" s="2"/>
      <c r="B97" s="111"/>
      <c r="C97" s="111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</row>
    <row r="98" spans="1:23" s="3" customFormat="1" ht="15.75" customHeight="1" x14ac:dyDescent="0.3">
      <c r="A98" s="2"/>
      <c r="B98" s="111"/>
      <c r="C98" s="111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</row>
    <row r="99" spans="1:23" s="3" customFormat="1" ht="15.75" customHeight="1" x14ac:dyDescent="0.3">
      <c r="A99" s="2"/>
      <c r="B99" s="111"/>
      <c r="C99" s="111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</row>
    <row r="100" spans="1:23" s="3" customFormat="1" ht="15.75" customHeight="1" x14ac:dyDescent="0.3">
      <c r="A100" s="2"/>
      <c r="B100" s="111"/>
      <c r="C100" s="111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</row>
    <row r="101" spans="1:23" s="3" customFormat="1" ht="15.75" customHeight="1" x14ac:dyDescent="0.3">
      <c r="A101" s="2"/>
      <c r="B101" s="111"/>
      <c r="C101" s="111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</row>
    <row r="102" spans="1:23" s="3" customFormat="1" ht="15.75" customHeight="1" x14ac:dyDescent="0.3">
      <c r="A102" s="2"/>
      <c r="B102" s="111"/>
      <c r="C102" s="111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</row>
    <row r="103" spans="1:23" s="3" customFormat="1" ht="15.75" customHeight="1" x14ac:dyDescent="0.3">
      <c r="A103" s="2"/>
      <c r="B103" s="111"/>
      <c r="C103" s="111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</row>
    <row r="104" spans="1:23" s="3" customFormat="1" ht="15.75" customHeight="1" x14ac:dyDescent="0.3">
      <c r="A104" s="2"/>
      <c r="B104" s="111"/>
      <c r="C104" s="111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</row>
    <row r="105" spans="1:23" s="3" customFormat="1" ht="15.75" customHeight="1" x14ac:dyDescent="0.3">
      <c r="A105" s="2"/>
      <c r="B105" s="111"/>
      <c r="C105" s="111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</row>
    <row r="106" spans="1:23" s="3" customFormat="1" ht="15.75" customHeight="1" x14ac:dyDescent="0.3">
      <c r="A106" s="2"/>
      <c r="B106" s="111"/>
      <c r="C106" s="111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</row>
    <row r="107" spans="1:23" s="3" customFormat="1" ht="15.75" customHeight="1" x14ac:dyDescent="0.3">
      <c r="A107" s="2"/>
      <c r="B107" s="111"/>
      <c r="C107" s="111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</row>
    <row r="108" spans="1:23" s="3" customFormat="1" ht="15.75" customHeight="1" x14ac:dyDescent="0.3">
      <c r="A108" s="2"/>
      <c r="B108" s="111"/>
      <c r="C108" s="111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</row>
    <row r="109" spans="1:23" s="3" customFormat="1" ht="15.75" customHeight="1" x14ac:dyDescent="0.3">
      <c r="A109" s="2"/>
      <c r="B109" s="111"/>
      <c r="C109" s="111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</row>
    <row r="110" spans="1:23" s="3" customFormat="1" ht="15.75" customHeight="1" x14ac:dyDescent="0.3">
      <c r="A110" s="2"/>
      <c r="B110" s="111"/>
      <c r="C110" s="111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</row>
    <row r="111" spans="1:23" s="3" customFormat="1" ht="15.75" customHeight="1" x14ac:dyDescent="0.3">
      <c r="A111" s="2"/>
      <c r="B111" s="111"/>
      <c r="C111" s="111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</row>
    <row r="112" spans="1:23" s="3" customFormat="1" ht="15.75" customHeight="1" x14ac:dyDescent="0.3">
      <c r="A112" s="2"/>
      <c r="B112" s="111"/>
      <c r="C112" s="111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</row>
    <row r="113" spans="1:23" s="3" customFormat="1" ht="15.75" customHeight="1" x14ac:dyDescent="0.3">
      <c r="A113" s="2"/>
      <c r="B113" s="111"/>
      <c r="C113" s="111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</row>
    <row r="114" spans="1:23" s="3" customFormat="1" ht="15.75" customHeight="1" x14ac:dyDescent="0.3">
      <c r="A114" s="2"/>
      <c r="B114" s="111"/>
      <c r="C114" s="111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</row>
    <row r="115" spans="1:23" s="3" customFormat="1" ht="15.75" customHeight="1" x14ac:dyDescent="0.3">
      <c r="A115" s="2"/>
      <c r="B115" s="111"/>
      <c r="C115" s="111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</row>
    <row r="116" spans="1:23" s="3" customFormat="1" ht="15.75" customHeight="1" x14ac:dyDescent="0.3">
      <c r="A116" s="2"/>
      <c r="B116" s="111"/>
      <c r="C116" s="111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</row>
    <row r="117" spans="1:23" s="3" customFormat="1" ht="15.75" customHeight="1" x14ac:dyDescent="0.3">
      <c r="A117" s="2"/>
      <c r="B117" s="111"/>
      <c r="C117" s="111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</row>
    <row r="118" spans="1:23" s="3" customFormat="1" ht="15.75" customHeight="1" x14ac:dyDescent="0.3">
      <c r="A118" s="2"/>
      <c r="B118" s="111"/>
      <c r="C118" s="111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</row>
    <row r="119" spans="1:23" s="3" customFormat="1" ht="15.75" customHeight="1" x14ac:dyDescent="0.3">
      <c r="A119" s="2"/>
      <c r="B119" s="111"/>
      <c r="C119" s="111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</row>
    <row r="120" spans="1:23" s="3" customFormat="1" ht="15.75" customHeight="1" x14ac:dyDescent="0.3">
      <c r="A120" s="2"/>
      <c r="B120" s="111"/>
      <c r="C120" s="111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</row>
    <row r="121" spans="1:23" s="3" customFormat="1" ht="15.75" customHeight="1" x14ac:dyDescent="0.3">
      <c r="A121" s="2"/>
      <c r="B121" s="111"/>
      <c r="C121" s="111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</row>
    <row r="122" spans="1:23" s="3" customFormat="1" ht="15.75" customHeight="1" x14ac:dyDescent="0.3">
      <c r="A122" s="2"/>
      <c r="B122" s="111"/>
      <c r="C122" s="111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</row>
    <row r="123" spans="1:23" s="3" customFormat="1" ht="15.75" customHeight="1" x14ac:dyDescent="0.3">
      <c r="A123" s="2"/>
      <c r="B123" s="111"/>
      <c r="C123" s="111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</row>
    <row r="124" spans="1:23" s="3" customFormat="1" ht="15.75" customHeight="1" x14ac:dyDescent="0.3">
      <c r="A124" s="2"/>
      <c r="B124" s="111"/>
      <c r="C124" s="111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</row>
    <row r="125" spans="1:23" s="3" customFormat="1" ht="15.75" customHeight="1" x14ac:dyDescent="0.3">
      <c r="A125" s="2"/>
      <c r="B125" s="111"/>
      <c r="C125" s="111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</row>
    <row r="126" spans="1:23" s="3" customFormat="1" ht="15.75" customHeight="1" x14ac:dyDescent="0.3">
      <c r="A126" s="2"/>
      <c r="B126" s="111"/>
      <c r="C126" s="111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</row>
    <row r="127" spans="1:23" s="3" customFormat="1" ht="15.75" customHeight="1" x14ac:dyDescent="0.3">
      <c r="A127" s="2"/>
      <c r="B127" s="111"/>
      <c r="C127" s="111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</row>
    <row r="128" spans="1:23" s="3" customFormat="1" ht="15.75" customHeight="1" x14ac:dyDescent="0.3">
      <c r="A128" s="2"/>
      <c r="B128" s="111"/>
      <c r="C128" s="111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</row>
    <row r="129" spans="1:23" s="3" customFormat="1" ht="15.75" customHeight="1" x14ac:dyDescent="0.3">
      <c r="A129" s="2"/>
      <c r="B129" s="111"/>
      <c r="C129" s="111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</row>
    <row r="130" spans="1:23" s="3" customFormat="1" ht="15.75" customHeight="1" x14ac:dyDescent="0.3">
      <c r="A130" s="2"/>
      <c r="B130" s="111"/>
      <c r="C130" s="111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</row>
    <row r="131" spans="1:23" s="3" customFormat="1" ht="15.75" customHeight="1" x14ac:dyDescent="0.3">
      <c r="A131" s="2"/>
      <c r="B131" s="111"/>
      <c r="C131" s="111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</row>
    <row r="132" spans="1:23" s="3" customFormat="1" ht="15.75" customHeight="1" x14ac:dyDescent="0.3">
      <c r="A132" s="2"/>
      <c r="B132" s="111"/>
      <c r="C132" s="111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</row>
    <row r="133" spans="1:23" s="3" customFormat="1" ht="15.75" customHeight="1" x14ac:dyDescent="0.3">
      <c r="A133" s="2"/>
      <c r="B133" s="111"/>
      <c r="C133" s="111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</row>
    <row r="134" spans="1:23" s="3" customFormat="1" ht="15.75" customHeight="1" x14ac:dyDescent="0.3">
      <c r="A134" s="2"/>
      <c r="B134" s="111"/>
      <c r="C134" s="111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</row>
    <row r="135" spans="1:23" s="3" customFormat="1" ht="15.75" customHeight="1" x14ac:dyDescent="0.3">
      <c r="A135" s="2"/>
      <c r="B135" s="111"/>
      <c r="C135" s="111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</row>
    <row r="136" spans="1:23" s="3" customFormat="1" ht="15.75" customHeight="1" x14ac:dyDescent="0.3">
      <c r="A136" s="2"/>
      <c r="B136" s="111"/>
      <c r="C136" s="111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</row>
    <row r="137" spans="1:23" s="3" customFormat="1" ht="15.75" customHeight="1" x14ac:dyDescent="0.3">
      <c r="A137" s="2"/>
      <c r="B137" s="111"/>
      <c r="C137" s="111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</row>
    <row r="138" spans="1:23" s="3" customFormat="1" ht="15.75" customHeight="1" x14ac:dyDescent="0.3">
      <c r="A138" s="2"/>
      <c r="B138" s="111"/>
      <c r="C138" s="111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</row>
    <row r="139" spans="1:23" s="3" customFormat="1" ht="15.75" customHeight="1" x14ac:dyDescent="0.3">
      <c r="A139" s="2"/>
      <c r="B139" s="111"/>
      <c r="C139" s="111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</row>
    <row r="140" spans="1:23" s="3" customFormat="1" ht="15.75" customHeight="1" x14ac:dyDescent="0.3">
      <c r="A140" s="2"/>
      <c r="B140" s="111"/>
      <c r="C140" s="111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</row>
    <row r="141" spans="1:23" s="3" customFormat="1" ht="15.75" customHeight="1" x14ac:dyDescent="0.3">
      <c r="A141" s="2"/>
      <c r="B141" s="111"/>
      <c r="C141" s="111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</row>
    <row r="142" spans="1:23" s="3" customFormat="1" ht="15.75" customHeight="1" x14ac:dyDescent="0.3">
      <c r="A142" s="2"/>
      <c r="B142" s="111"/>
      <c r="C142" s="111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</row>
    <row r="143" spans="1:23" s="3" customFormat="1" ht="15.75" customHeight="1" x14ac:dyDescent="0.3">
      <c r="A143" s="2"/>
      <c r="B143" s="111"/>
      <c r="C143" s="111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</row>
    <row r="144" spans="1:23" s="3" customFormat="1" ht="15.75" customHeight="1" x14ac:dyDescent="0.3">
      <c r="A144" s="2"/>
      <c r="B144" s="111"/>
      <c r="C144" s="111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</row>
    <row r="145" spans="1:23" s="3" customFormat="1" ht="15.75" customHeight="1" x14ac:dyDescent="0.3">
      <c r="A145" s="2"/>
      <c r="B145" s="111"/>
      <c r="C145" s="111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</row>
    <row r="146" spans="1:23" s="3" customFormat="1" ht="15.75" customHeight="1" x14ac:dyDescent="0.3">
      <c r="A146" s="2"/>
      <c r="B146" s="111"/>
      <c r="C146" s="111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</row>
    <row r="147" spans="1:23" s="3" customFormat="1" ht="15.75" customHeight="1" x14ac:dyDescent="0.3">
      <c r="A147" s="2"/>
      <c r="B147" s="111"/>
      <c r="C147" s="111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</row>
    <row r="148" spans="1:23" s="3" customFormat="1" ht="15.75" customHeight="1" x14ac:dyDescent="0.25">
      <c r="A148" s="2"/>
      <c r="B148" s="113"/>
      <c r="C148" s="113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</row>
    <row r="149" spans="1:23" s="3" customFormat="1" ht="15.75" customHeight="1" x14ac:dyDescent="0.25">
      <c r="A149" s="2"/>
      <c r="B149" s="113"/>
      <c r="C149" s="113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</row>
    <row r="150" spans="1:23" s="3" customFormat="1" ht="15.75" customHeight="1" x14ac:dyDescent="0.25">
      <c r="A150" s="2"/>
      <c r="B150" s="113"/>
      <c r="C150" s="113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</row>
    <row r="151" spans="1:23" s="3" customFormat="1" ht="15.75" customHeight="1" x14ac:dyDescent="0.25">
      <c r="A151" s="2"/>
      <c r="B151" s="113"/>
      <c r="C151" s="113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</row>
    <row r="152" spans="1:23" s="3" customFormat="1" ht="15.75" customHeight="1" x14ac:dyDescent="0.25">
      <c r="A152" s="2"/>
      <c r="B152" s="113"/>
      <c r="C152" s="113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</row>
    <row r="153" spans="1:23" s="3" customFormat="1" ht="15.75" customHeight="1" x14ac:dyDescent="0.25">
      <c r="A153" s="2"/>
      <c r="B153" s="113"/>
      <c r="C153" s="113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</row>
    <row r="154" spans="1:23" s="3" customFormat="1" ht="15.75" customHeight="1" x14ac:dyDescent="0.25">
      <c r="A154" s="2"/>
      <c r="B154" s="113"/>
      <c r="C154" s="113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</row>
    <row r="155" spans="1:23" s="3" customFormat="1" ht="15.75" customHeight="1" x14ac:dyDescent="0.25">
      <c r="A155" s="2"/>
      <c r="B155" s="113"/>
      <c r="C155" s="113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</row>
    <row r="156" spans="1:23" s="3" customFormat="1" ht="15.75" customHeight="1" x14ac:dyDescent="0.25">
      <c r="A156" s="2"/>
      <c r="B156" s="113"/>
      <c r="C156" s="113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</row>
    <row r="157" spans="1:23" ht="15.75" customHeight="1" x14ac:dyDescent="0.25">
      <c r="A157" s="4"/>
      <c r="B157" s="114"/>
      <c r="C157" s="114"/>
    </row>
    <row r="158" spans="1:23" ht="15.75" customHeight="1" x14ac:dyDescent="0.25">
      <c r="A158" s="4"/>
      <c r="B158" s="114"/>
      <c r="C158" s="114"/>
    </row>
    <row r="159" spans="1:23" ht="15.75" customHeight="1" x14ac:dyDescent="0.25">
      <c r="A159" s="4"/>
      <c r="B159" s="114"/>
      <c r="C159" s="114"/>
    </row>
    <row r="160" spans="1:23" ht="15.75" customHeight="1" x14ac:dyDescent="0.25">
      <c r="A160" s="4"/>
      <c r="B160" s="114"/>
      <c r="C160" s="114"/>
    </row>
    <row r="161" spans="1:3" ht="15.75" customHeight="1" x14ac:dyDescent="0.25">
      <c r="A161" s="4"/>
      <c r="B161" s="114"/>
      <c r="C161" s="114"/>
    </row>
    <row r="162" spans="1:3" ht="15.75" customHeight="1" x14ac:dyDescent="0.25">
      <c r="A162" s="4"/>
      <c r="B162" s="114"/>
      <c r="C162" s="114"/>
    </row>
    <row r="163" spans="1:3" ht="15.75" customHeight="1" x14ac:dyDescent="0.25">
      <c r="A163" s="4"/>
      <c r="B163" s="114"/>
      <c r="C163" s="114"/>
    </row>
    <row r="164" spans="1:3" ht="15.75" customHeight="1" x14ac:dyDescent="0.25">
      <c r="A164" s="4"/>
      <c r="B164" s="114"/>
      <c r="C164" s="114"/>
    </row>
    <row r="165" spans="1:3" ht="15.75" customHeight="1" x14ac:dyDescent="0.25">
      <c r="A165" s="4"/>
      <c r="B165" s="114"/>
      <c r="C165" s="114"/>
    </row>
    <row r="166" spans="1:3" ht="15.75" customHeight="1" x14ac:dyDescent="0.25">
      <c r="A166" s="4"/>
      <c r="B166" s="114"/>
      <c r="C166" s="114"/>
    </row>
    <row r="167" spans="1:3" ht="15.75" customHeight="1" x14ac:dyDescent="0.25">
      <c r="A167" s="4"/>
      <c r="B167" s="114"/>
      <c r="C167" s="114"/>
    </row>
    <row r="168" spans="1:3" ht="15.75" customHeight="1" x14ac:dyDescent="0.25">
      <c r="A168" s="4"/>
      <c r="B168" s="114"/>
      <c r="C168" s="114"/>
    </row>
    <row r="169" spans="1:3" ht="15.75" customHeight="1" x14ac:dyDescent="0.25">
      <c r="A169" s="4"/>
      <c r="B169" s="114"/>
      <c r="C169" s="114"/>
    </row>
    <row r="170" spans="1:3" ht="15.75" customHeight="1" x14ac:dyDescent="0.25">
      <c r="A170" s="4"/>
      <c r="B170" s="114"/>
      <c r="C170" s="114"/>
    </row>
    <row r="171" spans="1:3" ht="15.75" customHeight="1" x14ac:dyDescent="0.25">
      <c r="A171" s="4"/>
      <c r="B171" s="114"/>
      <c r="C171" s="114"/>
    </row>
    <row r="172" spans="1:3" ht="15.75" customHeight="1" x14ac:dyDescent="0.25">
      <c r="A172" s="4"/>
      <c r="B172" s="114"/>
      <c r="C172" s="114"/>
    </row>
    <row r="173" spans="1:3" ht="15.75" customHeight="1" x14ac:dyDescent="0.25">
      <c r="A173" s="4"/>
      <c r="B173" s="114"/>
      <c r="C173" s="114"/>
    </row>
    <row r="174" spans="1:3" ht="15.75" customHeight="1" x14ac:dyDescent="0.25">
      <c r="A174" s="4"/>
      <c r="B174" s="114"/>
      <c r="C174" s="114"/>
    </row>
    <row r="175" spans="1:3" ht="15.75" customHeight="1" x14ac:dyDescent="0.25">
      <c r="A175" s="4"/>
      <c r="B175" s="114"/>
      <c r="C175" s="114"/>
    </row>
    <row r="176" spans="1:3" ht="15.75" customHeight="1" x14ac:dyDescent="0.25">
      <c r="A176" s="4"/>
      <c r="B176" s="114"/>
      <c r="C176" s="114"/>
    </row>
    <row r="177" spans="1:3" ht="15.75" customHeight="1" x14ac:dyDescent="0.25">
      <c r="A177" s="4"/>
      <c r="B177" s="114"/>
      <c r="C177" s="114"/>
    </row>
    <row r="178" spans="1:3" ht="15.75" customHeight="1" x14ac:dyDescent="0.25">
      <c r="A178" s="4"/>
      <c r="B178" s="114"/>
      <c r="C178" s="114"/>
    </row>
    <row r="179" spans="1:3" ht="15.75" customHeight="1" x14ac:dyDescent="0.25">
      <c r="A179" s="4"/>
      <c r="B179" s="114"/>
      <c r="C179" s="114"/>
    </row>
    <row r="180" spans="1:3" ht="15.75" customHeight="1" x14ac:dyDescent="0.25">
      <c r="A180" s="4"/>
      <c r="B180" s="114"/>
      <c r="C180" s="114"/>
    </row>
    <row r="181" spans="1:3" ht="15.75" customHeight="1" x14ac:dyDescent="0.25">
      <c r="A181" s="4"/>
      <c r="B181" s="114"/>
      <c r="C181" s="114"/>
    </row>
    <row r="182" spans="1:3" ht="15.75" customHeight="1" x14ac:dyDescent="0.25">
      <c r="A182" s="4"/>
      <c r="B182" s="114"/>
      <c r="C182" s="114"/>
    </row>
    <row r="183" spans="1:3" ht="15.75" customHeight="1" x14ac:dyDescent="0.25">
      <c r="A183" s="4"/>
      <c r="B183" s="114"/>
      <c r="C183" s="114"/>
    </row>
    <row r="184" spans="1:3" ht="15.75" customHeight="1" x14ac:dyDescent="0.25">
      <c r="A184" s="4"/>
      <c r="B184" s="114"/>
      <c r="C184" s="114"/>
    </row>
    <row r="185" spans="1:3" ht="15.75" customHeight="1" x14ac:dyDescent="0.25">
      <c r="A185" s="4"/>
      <c r="B185" s="114"/>
      <c r="C185" s="114"/>
    </row>
    <row r="186" spans="1:3" ht="15.75" customHeight="1" x14ac:dyDescent="0.25">
      <c r="A186" s="4"/>
      <c r="B186" s="114"/>
      <c r="C186" s="114"/>
    </row>
    <row r="187" spans="1:3" ht="15.75" customHeight="1" x14ac:dyDescent="0.25">
      <c r="A187" s="4"/>
      <c r="B187" s="114"/>
      <c r="C187" s="114"/>
    </row>
    <row r="188" spans="1:3" ht="15.75" customHeight="1" x14ac:dyDescent="0.25">
      <c r="A188" s="4"/>
      <c r="B188" s="114"/>
      <c r="C188" s="114"/>
    </row>
    <row r="189" spans="1:3" ht="15.75" customHeight="1" x14ac:dyDescent="0.25">
      <c r="A189" s="4"/>
      <c r="B189" s="114"/>
      <c r="C189" s="114"/>
    </row>
    <row r="190" spans="1:3" ht="15.75" customHeight="1" x14ac:dyDescent="0.25">
      <c r="A190" s="4"/>
      <c r="B190" s="114"/>
      <c r="C190" s="114"/>
    </row>
    <row r="191" spans="1:3" x14ac:dyDescent="0.25">
      <c r="A191" s="4"/>
      <c r="B191" s="114"/>
      <c r="C191" s="114"/>
    </row>
    <row r="192" spans="1:3" x14ac:dyDescent="0.25">
      <c r="A192" s="4"/>
      <c r="B192" s="114"/>
      <c r="C192" s="114"/>
    </row>
    <row r="193" spans="1:3" x14ac:dyDescent="0.25">
      <c r="A193" s="4"/>
      <c r="B193" s="114"/>
      <c r="C193" s="114"/>
    </row>
    <row r="194" spans="1:3" x14ac:dyDescent="0.25">
      <c r="A194" s="4"/>
      <c r="B194" s="114"/>
      <c r="C194" s="114"/>
    </row>
    <row r="195" spans="1:3" x14ac:dyDescent="0.25">
      <c r="A195" s="4"/>
      <c r="B195" s="114"/>
      <c r="C195" s="114"/>
    </row>
    <row r="196" spans="1:3" x14ac:dyDescent="0.25">
      <c r="A196" s="4"/>
      <c r="B196" s="114"/>
      <c r="C196" s="114"/>
    </row>
    <row r="197" spans="1:3" x14ac:dyDescent="0.25">
      <c r="A197" s="4"/>
      <c r="B197" s="114"/>
      <c r="C197" s="114"/>
    </row>
    <row r="198" spans="1:3" x14ac:dyDescent="0.25">
      <c r="A198" s="4"/>
      <c r="B198" s="114"/>
      <c r="C198" s="114"/>
    </row>
    <row r="199" spans="1:3" x14ac:dyDescent="0.25">
      <c r="A199" s="4"/>
      <c r="B199" s="114"/>
      <c r="C199" s="114"/>
    </row>
    <row r="200" spans="1:3" x14ac:dyDescent="0.25">
      <c r="A200" s="4"/>
      <c r="B200" s="114"/>
      <c r="C200" s="114"/>
    </row>
    <row r="201" spans="1:3" x14ac:dyDescent="0.25">
      <c r="A201" s="4"/>
      <c r="B201" s="114"/>
      <c r="C201" s="114"/>
    </row>
    <row r="202" spans="1:3" x14ac:dyDescent="0.25">
      <c r="A202" s="4"/>
      <c r="B202" s="114"/>
      <c r="C202" s="114"/>
    </row>
    <row r="203" spans="1:3" x14ac:dyDescent="0.25">
      <c r="A203" s="4"/>
      <c r="B203" s="114"/>
      <c r="C203" s="114"/>
    </row>
    <row r="204" spans="1:3" x14ac:dyDescent="0.25">
      <c r="A204" s="4"/>
      <c r="B204" s="114"/>
      <c r="C204" s="114"/>
    </row>
    <row r="205" spans="1:3" x14ac:dyDescent="0.25">
      <c r="A205" s="4"/>
      <c r="B205" s="114"/>
      <c r="C205" s="114"/>
    </row>
    <row r="206" spans="1:3" x14ac:dyDescent="0.25">
      <c r="A206" s="4"/>
      <c r="B206" s="114"/>
      <c r="C206" s="114"/>
    </row>
    <row r="207" spans="1:3" x14ac:dyDescent="0.25">
      <c r="A207" s="4"/>
      <c r="B207" s="114"/>
      <c r="C207" s="114"/>
    </row>
    <row r="208" spans="1:3" x14ac:dyDescent="0.25">
      <c r="A208" s="4"/>
      <c r="B208" s="114"/>
      <c r="C208" s="114"/>
    </row>
    <row r="209" spans="1:3" x14ac:dyDescent="0.25">
      <c r="A209" s="4"/>
      <c r="B209" s="114"/>
      <c r="C209" s="114"/>
    </row>
    <row r="210" spans="1:3" x14ac:dyDescent="0.25">
      <c r="A210" s="4"/>
      <c r="B210" s="114"/>
      <c r="C210" s="114"/>
    </row>
    <row r="211" spans="1:3" x14ac:dyDescent="0.25">
      <c r="A211" s="4"/>
      <c r="B211" s="114"/>
      <c r="C211" s="114"/>
    </row>
    <row r="212" spans="1:3" x14ac:dyDescent="0.25">
      <c r="A212" s="4"/>
      <c r="B212" s="114"/>
      <c r="C212" s="114"/>
    </row>
    <row r="213" spans="1:3" x14ac:dyDescent="0.25">
      <c r="A213" s="4"/>
      <c r="B213" s="114"/>
      <c r="C213" s="114"/>
    </row>
    <row r="214" spans="1:3" x14ac:dyDescent="0.25">
      <c r="A214" s="4"/>
      <c r="B214" s="114"/>
      <c r="C214" s="114"/>
    </row>
    <row r="215" spans="1:3" x14ac:dyDescent="0.25">
      <c r="A215" s="4"/>
      <c r="B215" s="114"/>
      <c r="C215" s="114"/>
    </row>
    <row r="216" spans="1:3" x14ac:dyDescent="0.25">
      <c r="A216" s="4"/>
      <c r="B216" s="114"/>
      <c r="C216" s="114"/>
    </row>
    <row r="217" spans="1:3" x14ac:dyDescent="0.25">
      <c r="A217" s="4"/>
      <c r="B217" s="114"/>
      <c r="C217" s="114"/>
    </row>
    <row r="218" spans="1:3" x14ac:dyDescent="0.25">
      <c r="A218" s="4"/>
      <c r="B218" s="114"/>
      <c r="C218" s="114"/>
    </row>
    <row r="219" spans="1:3" x14ac:dyDescent="0.25">
      <c r="A219" s="4"/>
      <c r="B219" s="114"/>
      <c r="C219" s="114"/>
    </row>
    <row r="220" spans="1:3" x14ac:dyDescent="0.25">
      <c r="A220" s="4"/>
      <c r="B220" s="114"/>
      <c r="C220" s="114"/>
    </row>
    <row r="221" spans="1:3" x14ac:dyDescent="0.25">
      <c r="A221" s="4"/>
      <c r="B221" s="114"/>
      <c r="C221" s="114"/>
    </row>
    <row r="222" spans="1:3" x14ac:dyDescent="0.25">
      <c r="A222" s="4"/>
      <c r="B222" s="114"/>
      <c r="C222" s="114"/>
    </row>
    <row r="223" spans="1:3" x14ac:dyDescent="0.25">
      <c r="A223" s="4"/>
      <c r="B223" s="114"/>
      <c r="C223" s="114"/>
    </row>
    <row r="224" spans="1:3" x14ac:dyDescent="0.25">
      <c r="A224" s="4"/>
      <c r="B224" s="114"/>
      <c r="C224" s="114"/>
    </row>
    <row r="225" spans="1:3" x14ac:dyDescent="0.25">
      <c r="A225" s="4"/>
      <c r="B225" s="114"/>
      <c r="C225" s="114"/>
    </row>
    <row r="226" spans="1:3" x14ac:dyDescent="0.25">
      <c r="A226" s="4"/>
      <c r="B226" s="114"/>
      <c r="C226" s="114"/>
    </row>
    <row r="227" spans="1:3" x14ac:dyDescent="0.25">
      <c r="A227" s="4"/>
      <c r="B227" s="114"/>
      <c r="C227" s="114"/>
    </row>
    <row r="228" spans="1:3" x14ac:dyDescent="0.25">
      <c r="A228" s="4"/>
      <c r="B228" s="114"/>
      <c r="C228" s="114"/>
    </row>
    <row r="229" spans="1:3" x14ac:dyDescent="0.25">
      <c r="A229" s="4"/>
      <c r="B229" s="114"/>
      <c r="C229" s="114"/>
    </row>
    <row r="230" spans="1:3" x14ac:dyDescent="0.25">
      <c r="A230" s="4"/>
      <c r="B230" s="114"/>
      <c r="C230" s="114"/>
    </row>
    <row r="231" spans="1:3" x14ac:dyDescent="0.25">
      <c r="A231" s="4"/>
      <c r="B231" s="114"/>
      <c r="C231" s="114"/>
    </row>
    <row r="232" spans="1:3" x14ac:dyDescent="0.25">
      <c r="A232" s="4"/>
      <c r="B232" s="114"/>
      <c r="C232" s="114"/>
    </row>
    <row r="233" spans="1:3" x14ac:dyDescent="0.25">
      <c r="A233" s="4"/>
      <c r="B233" s="114"/>
      <c r="C233" s="114"/>
    </row>
    <row r="234" spans="1:3" x14ac:dyDescent="0.25">
      <c r="A234" s="4"/>
      <c r="B234" s="114"/>
      <c r="C234" s="114"/>
    </row>
    <row r="235" spans="1:3" x14ac:dyDescent="0.25">
      <c r="A235" s="4"/>
      <c r="B235" s="114"/>
      <c r="C235" s="114"/>
    </row>
    <row r="236" spans="1:3" x14ac:dyDescent="0.25">
      <c r="A236" s="4"/>
      <c r="B236" s="114"/>
      <c r="C236" s="114"/>
    </row>
    <row r="237" spans="1:3" x14ac:dyDescent="0.25">
      <c r="A237" s="4"/>
      <c r="B237" s="114"/>
      <c r="C237" s="114"/>
    </row>
    <row r="238" spans="1:3" x14ac:dyDescent="0.25">
      <c r="A238" s="4"/>
      <c r="B238" s="114"/>
      <c r="C238" s="114"/>
    </row>
    <row r="239" spans="1:3" x14ac:dyDescent="0.25">
      <c r="A239" s="4"/>
      <c r="B239" s="114"/>
      <c r="C239" s="114"/>
    </row>
    <row r="240" spans="1:3" x14ac:dyDescent="0.25">
      <c r="A240" s="4"/>
      <c r="B240" s="114"/>
      <c r="C240" s="114"/>
    </row>
    <row r="241" spans="1:3" x14ac:dyDescent="0.25">
      <c r="A241" s="4"/>
      <c r="B241" s="114"/>
      <c r="C241" s="114"/>
    </row>
    <row r="242" spans="1:3" x14ac:dyDescent="0.25">
      <c r="A242" s="4"/>
      <c r="B242" s="114"/>
      <c r="C242" s="114"/>
    </row>
    <row r="243" spans="1:3" x14ac:dyDescent="0.25">
      <c r="A243" s="4"/>
      <c r="B243" s="114"/>
      <c r="C243" s="114"/>
    </row>
    <row r="244" spans="1:3" x14ac:dyDescent="0.25">
      <c r="A244" s="4"/>
      <c r="B244" s="114"/>
      <c r="C244" s="114"/>
    </row>
    <row r="245" spans="1:3" x14ac:dyDescent="0.25">
      <c r="A245" s="4"/>
      <c r="B245" s="114"/>
      <c r="C245" s="114"/>
    </row>
    <row r="246" spans="1:3" x14ac:dyDescent="0.25">
      <c r="A246" s="4"/>
      <c r="B246" s="114"/>
      <c r="C246" s="114"/>
    </row>
    <row r="247" spans="1:3" x14ac:dyDescent="0.25">
      <c r="A247" s="4"/>
      <c r="B247" s="114"/>
      <c r="C247" s="114"/>
    </row>
    <row r="248" spans="1:3" x14ac:dyDescent="0.25">
      <c r="A248" s="4"/>
      <c r="B248" s="114"/>
      <c r="C248" s="114"/>
    </row>
    <row r="249" spans="1:3" x14ac:dyDescent="0.25">
      <c r="A249" s="4"/>
      <c r="B249" s="114"/>
      <c r="C249" s="114"/>
    </row>
    <row r="250" spans="1:3" x14ac:dyDescent="0.25">
      <c r="A250" s="4"/>
      <c r="B250" s="114"/>
      <c r="C250" s="114"/>
    </row>
    <row r="251" spans="1:3" x14ac:dyDescent="0.25">
      <c r="A251" s="4"/>
      <c r="B251" s="114"/>
      <c r="C251" s="114"/>
    </row>
    <row r="252" spans="1:3" x14ac:dyDescent="0.25">
      <c r="A252" s="4"/>
      <c r="B252" s="114"/>
      <c r="C252" s="114"/>
    </row>
    <row r="253" spans="1:3" x14ac:dyDescent="0.25">
      <c r="A253" s="4"/>
      <c r="B253" s="114"/>
      <c r="C253" s="114"/>
    </row>
  </sheetData>
  <sheetProtection selectLockedCells="1"/>
  <protectedRanges>
    <protectedRange sqref="C70" name="Tartomány4"/>
    <protectedRange sqref="C52" name="Tartomány1_2_1_2_1_2"/>
    <protectedRange sqref="C28:C29" name="Tartomány1_2_1_1"/>
    <protectedRange sqref="C38:C39 C50:C51 C30:C36" name="Tartomány1_2_1_2"/>
    <protectedRange sqref="C37" name="Tartomány1_2_1_3"/>
  </protectedRanges>
  <mergeCells count="40">
    <mergeCell ref="Y5:Y8"/>
    <mergeCell ref="A5:A8"/>
    <mergeCell ref="B5:B8"/>
    <mergeCell ref="R7:R8"/>
    <mergeCell ref="S7:S8"/>
    <mergeCell ref="D5:S5"/>
    <mergeCell ref="T5:W6"/>
    <mergeCell ref="L6:O6"/>
    <mergeCell ref="V7:V8"/>
    <mergeCell ref="D27:S27"/>
    <mergeCell ref="X5:X8"/>
    <mergeCell ref="C5:C8"/>
    <mergeCell ref="D9:S9"/>
    <mergeCell ref="P7:Q7"/>
    <mergeCell ref="D6:G6"/>
    <mergeCell ref="P6:S6"/>
    <mergeCell ref="H6:K6"/>
    <mergeCell ref="T57:V58"/>
    <mergeCell ref="W7:W8"/>
    <mergeCell ref="N7:N8"/>
    <mergeCell ref="D56:S56"/>
    <mergeCell ref="D49:S49"/>
    <mergeCell ref="G7:G8"/>
    <mergeCell ref="F7:F8"/>
    <mergeCell ref="A1:W1"/>
    <mergeCell ref="A2:W2"/>
    <mergeCell ref="A3:W3"/>
    <mergeCell ref="A4:W4"/>
    <mergeCell ref="A70:S70"/>
    <mergeCell ref="A65:W65"/>
    <mergeCell ref="O7:O8"/>
    <mergeCell ref="J7:J8"/>
    <mergeCell ref="K7:K8"/>
    <mergeCell ref="D42:S42"/>
    <mergeCell ref="T7:U7"/>
    <mergeCell ref="A69:W69"/>
    <mergeCell ref="D7:E7"/>
    <mergeCell ref="H7:I7"/>
    <mergeCell ref="L7:M7"/>
    <mergeCell ref="W57:W58"/>
  </mergeCells>
  <phoneticPr fontId="17" type="noConversion"/>
  <pageMargins left="0.6692913385826772" right="0.55118110236220474" top="0.59055118110236227" bottom="0.59055118110236227" header="0.51181102362204722" footer="0.51181102362204722"/>
  <pageSetup paperSize="8" scale="79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workbookViewId="0">
      <selection activeCell="C11" sqref="C11"/>
    </sheetView>
  </sheetViews>
  <sheetFormatPr defaultRowHeight="12.75" x14ac:dyDescent="0.2"/>
  <cols>
    <col min="1" max="1" width="13.33203125" bestFit="1" customWidth="1"/>
    <col min="2" max="2" width="55.6640625" bestFit="1" customWidth="1"/>
    <col min="3" max="3" width="14.1640625" bestFit="1" customWidth="1"/>
    <col min="4" max="4" width="55.6640625" bestFit="1" customWidth="1"/>
  </cols>
  <sheetData>
    <row r="1" spans="1:4" ht="15.75" customHeight="1" x14ac:dyDescent="0.2">
      <c r="A1" s="351" t="s">
        <v>133</v>
      </c>
      <c r="B1" s="351"/>
      <c r="C1" s="351"/>
      <c r="D1" s="351"/>
    </row>
    <row r="2" spans="1:4" ht="15.75" customHeight="1" thickBot="1" x14ac:dyDescent="0.25">
      <c r="A2" s="352" t="s">
        <v>9</v>
      </c>
      <c r="B2" s="352"/>
      <c r="C2" s="352"/>
      <c r="D2" s="352"/>
    </row>
    <row r="3" spans="1:4" ht="15.75" customHeight="1" thickTop="1" x14ac:dyDescent="0.25">
      <c r="A3" s="353" t="s">
        <v>0</v>
      </c>
      <c r="B3" s="355" t="s">
        <v>6</v>
      </c>
      <c r="C3" s="355" t="s">
        <v>10</v>
      </c>
      <c r="D3" s="357"/>
    </row>
    <row r="4" spans="1:4" ht="15.75" customHeight="1" x14ac:dyDescent="0.25">
      <c r="A4" s="354"/>
      <c r="B4" s="356"/>
      <c r="C4" s="200" t="s">
        <v>0</v>
      </c>
      <c r="D4" s="201" t="s">
        <v>11</v>
      </c>
    </row>
    <row r="5" spans="1:4" ht="15.75" customHeight="1" x14ac:dyDescent="0.2">
      <c r="A5" s="183" t="s">
        <v>68</v>
      </c>
      <c r="B5" s="227" t="s">
        <v>130</v>
      </c>
      <c r="C5" s="223" t="s">
        <v>65</v>
      </c>
      <c r="D5" s="224" t="s">
        <v>129</v>
      </c>
    </row>
    <row r="6" spans="1:4" ht="15.75" customHeight="1" x14ac:dyDescent="0.2">
      <c r="A6" s="160" t="s">
        <v>90</v>
      </c>
      <c r="B6" s="226" t="s">
        <v>93</v>
      </c>
      <c r="C6" s="221" t="s">
        <v>89</v>
      </c>
      <c r="D6" s="222" t="s">
        <v>92</v>
      </c>
    </row>
    <row r="7" spans="1:4" ht="15.75" customHeight="1" x14ac:dyDescent="0.2">
      <c r="A7" s="183" t="s">
        <v>73</v>
      </c>
      <c r="B7" s="181" t="s">
        <v>74</v>
      </c>
      <c r="C7" s="223" t="s">
        <v>99</v>
      </c>
      <c r="D7" s="225" t="s">
        <v>75</v>
      </c>
    </row>
    <row r="8" spans="1:4" ht="15.75" customHeight="1" x14ac:dyDescent="0.2">
      <c r="A8" s="183" t="s">
        <v>69</v>
      </c>
      <c r="B8" s="227" t="s">
        <v>70</v>
      </c>
      <c r="C8" s="223" t="s">
        <v>71</v>
      </c>
      <c r="D8" s="224" t="s">
        <v>72</v>
      </c>
    </row>
    <row r="9" spans="1:4" ht="15.75" customHeight="1" x14ac:dyDescent="0.2">
      <c r="A9" s="183"/>
      <c r="B9" s="227"/>
      <c r="C9" s="223"/>
      <c r="D9" s="224"/>
    </row>
    <row r="10" spans="1:4" ht="15.75" customHeight="1" x14ac:dyDescent="0.2">
      <c r="A10" s="183"/>
      <c r="B10" s="181"/>
      <c r="C10" s="223"/>
      <c r="D10" s="225"/>
    </row>
    <row r="11" spans="1:4" ht="15.75" customHeight="1" x14ac:dyDescent="0.2">
      <c r="A11" s="183"/>
      <c r="B11" s="227"/>
      <c r="C11" s="223"/>
      <c r="D11" s="224"/>
    </row>
    <row r="12" spans="1:4" ht="15.75" customHeight="1" x14ac:dyDescent="0.25">
      <c r="A12" s="202"/>
      <c r="B12" s="205"/>
      <c r="C12" s="206"/>
      <c r="D12" s="207"/>
    </row>
    <row r="13" spans="1:4" ht="15.75" customHeight="1" x14ac:dyDescent="0.25">
      <c r="A13" s="202"/>
      <c r="B13" s="205"/>
      <c r="C13" s="206"/>
      <c r="D13" s="207"/>
    </row>
    <row r="14" spans="1:4" ht="15.75" customHeight="1" x14ac:dyDescent="0.25">
      <c r="A14" s="204"/>
      <c r="B14" s="205"/>
      <c r="C14" s="206"/>
      <c r="D14" s="207"/>
    </row>
    <row r="15" spans="1:4" ht="15.75" customHeight="1" x14ac:dyDescent="0.25">
      <c r="A15" s="202"/>
      <c r="B15" s="205"/>
      <c r="C15" s="206"/>
      <c r="D15" s="207"/>
    </row>
    <row r="16" spans="1:4" ht="15.75" customHeight="1" x14ac:dyDescent="0.25">
      <c r="A16" s="202"/>
      <c r="B16" s="205"/>
      <c r="C16" s="206"/>
      <c r="D16" s="203"/>
    </row>
    <row r="17" spans="1:4" ht="15.75" customHeight="1" x14ac:dyDescent="0.25">
      <c r="A17" s="204"/>
      <c r="B17" s="205"/>
      <c r="C17" s="206"/>
      <c r="D17" s="207"/>
    </row>
    <row r="18" spans="1:4" ht="15.75" customHeight="1" x14ac:dyDescent="0.25">
      <c r="A18" s="202"/>
      <c r="B18" s="205"/>
      <c r="C18" s="206"/>
      <c r="D18" s="207"/>
    </row>
    <row r="19" spans="1:4" ht="15.75" customHeight="1" x14ac:dyDescent="0.25">
      <c r="A19" s="202"/>
      <c r="B19" s="205"/>
      <c r="C19" s="206"/>
      <c r="D19" s="207"/>
    </row>
    <row r="20" spans="1:4" ht="15.75" customHeight="1" x14ac:dyDescent="0.2">
      <c r="A20" s="208"/>
      <c r="B20" s="209"/>
      <c r="C20" s="210"/>
      <c r="D20" s="211"/>
    </row>
    <row r="21" spans="1:4" ht="15.75" customHeight="1" x14ac:dyDescent="0.2">
      <c r="A21" s="212"/>
      <c r="B21" s="209"/>
      <c r="C21" s="210"/>
      <c r="D21" s="211"/>
    </row>
    <row r="22" spans="1:4" ht="15.75" customHeight="1" x14ac:dyDescent="0.25">
      <c r="A22" s="212"/>
      <c r="B22" s="209"/>
      <c r="C22" s="210"/>
      <c r="D22" s="203"/>
    </row>
    <row r="23" spans="1:4" ht="15.75" customHeight="1" x14ac:dyDescent="0.2">
      <c r="A23" s="213"/>
      <c r="B23" s="214"/>
      <c r="C23" s="215"/>
      <c r="D23" s="216"/>
    </row>
    <row r="24" spans="1:4" ht="15.75" customHeight="1" x14ac:dyDescent="0.2">
      <c r="A24" s="213"/>
      <c r="B24" s="214"/>
      <c r="C24" s="215"/>
      <c r="D24" s="216"/>
    </row>
    <row r="25" spans="1:4" ht="15.75" customHeight="1" x14ac:dyDescent="0.2">
      <c r="A25" s="213"/>
      <c r="B25" s="214"/>
      <c r="C25" s="215"/>
      <c r="D25" s="216"/>
    </row>
    <row r="26" spans="1:4" ht="15.75" customHeight="1" x14ac:dyDescent="0.2">
      <c r="A26" s="213"/>
      <c r="B26" s="214"/>
      <c r="C26" s="215"/>
      <c r="D26" s="216"/>
    </row>
    <row r="27" spans="1:4" ht="15.75" customHeight="1" x14ac:dyDescent="0.2">
      <c r="A27" s="213"/>
      <c r="B27" s="214"/>
      <c r="C27" s="215"/>
      <c r="D27" s="216"/>
    </row>
    <row r="28" spans="1:4" ht="15.75" customHeight="1" thickBot="1" x14ac:dyDescent="0.3">
      <c r="A28" s="217"/>
      <c r="B28" s="218"/>
      <c r="C28" s="219"/>
      <c r="D28" s="220"/>
    </row>
    <row r="29" spans="1:4" ht="15.75" customHeight="1" thickTop="1" x14ac:dyDescent="0.2"/>
  </sheetData>
  <protectedRanges>
    <protectedRange sqref="B9 B5" name="Tartomány1_2_1_2"/>
    <protectedRange sqref="B10:B11 B7:B8" name="Tartomány1_2_1_2_1"/>
    <protectedRange sqref="D9 D5" name="Tartomány1_2_1_1"/>
    <protectedRange sqref="D11 D8" name="Tartomány1_2_1_2_2"/>
    <protectedRange sqref="D10 D7" name="Tartomány1_2_1_2_3"/>
  </protectedRanges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levelezo</vt:lpstr>
      <vt:lpstr>Előtanulmányirend</vt:lpstr>
      <vt:lpstr>levelezo!Nyomtatási_terület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2023-09-12T06:39:11Z</cp:lastPrinted>
  <dcterms:created xsi:type="dcterms:W3CDTF">2011-10-11T07:28:39Z</dcterms:created>
  <dcterms:modified xsi:type="dcterms:W3CDTF">2025-11-06T09:56:07Z</dcterms:modified>
  <cp:category>munkaanyag</cp:category>
</cp:coreProperties>
</file>